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6" rupBuild="24332"/>
  <workbookPr dateCompatibility="0"/>
  <mc:AlternateContent xmlns:mc="http://schemas.openxmlformats.org/markup-compatibility/2006">
    <mc:Choice Requires="x15">
      <x15ac:absPath xmlns:x15ac="http://schemas.microsoft.com/office/spreadsheetml/2010/11/ac" url="C:\Users\mtorer\Downloads\"/>
    </mc:Choice>
  </mc:AlternateContent>
  <xr:revisionPtr revIDLastSave="0" documentId="8_{D456D4AC-C83D-49ED-9130-56E81B068A63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SAŽETAK" sheetId="1" r:id="rId1"/>
    <sheet name=" Račun prihoda i rashoda" sheetId="3" r:id="rId2"/>
    <sheet name="Rashodi prema funkcijskoj kl" sheetId="5" r:id="rId3"/>
    <sheet name="Račun financiranja" sheetId="6" r:id="rId4"/>
    <sheet name="POSEBNI DIO" sheetId="7" r:id="rId5"/>
    <sheet name="List2" sheetId="2" r:id="rId6"/>
  </sheets>
  <calcPr calcId="191029"/>
  <extLs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purl.oclc.org/ooxml/spreadsheetml/main">
  <c r="H79" i="7" l="1"/>
  <c r="H68" i="7"/>
  <c r="H69" i="7"/>
  <c r="H72" i="7"/>
  <c r="H75" i="7"/>
  <c r="H54" i="7"/>
  <c r="H55" i="7"/>
  <c r="H56" i="7"/>
  <c r="H57" i="7"/>
  <c r="H58" i="7"/>
  <c r="H61" i="7"/>
  <c r="H62" i="7"/>
  <c r="H63" i="7"/>
  <c r="G146" i="7"/>
  <c r="G145" i="7" s="1"/>
  <c r="G144" i="7" s="1"/>
  <c r="G149" i="7"/>
  <c r="G148" i="7" s="1"/>
  <c r="G141" i="7"/>
  <c r="I141" i="7" s="1"/>
  <c r="G138" i="7"/>
  <c r="G137" i="7" s="1"/>
  <c r="G125" i="7"/>
  <c r="G124" i="7" s="1"/>
  <c r="H124" i="7" s="1"/>
  <c r="G126" i="7"/>
  <c r="G122" i="7"/>
  <c r="G121" i="7"/>
  <c r="G119" i="7"/>
  <c r="G118" i="7" s="1"/>
  <c r="G117" i="7" s="1"/>
  <c r="G115" i="7"/>
  <c r="I115" i="7" s="1"/>
  <c r="G114" i="7"/>
  <c r="G112" i="7"/>
  <c r="G111" i="7" s="1"/>
  <c r="G109" i="7"/>
  <c r="G108" i="7" s="1"/>
  <c r="G104" i="7"/>
  <c r="G105" i="7"/>
  <c r="G102" i="7"/>
  <c r="G101" i="7"/>
  <c r="G99" i="7"/>
  <c r="H99" i="7" s="1"/>
  <c r="G97" i="7"/>
  <c r="G96" i="7"/>
  <c r="G92" i="7"/>
  <c r="G91" i="7" s="1"/>
  <c r="G87" i="7"/>
  <c r="G86" i="7"/>
  <c r="G85" i="7"/>
  <c r="G83" i="7"/>
  <c r="G82" i="7" s="1"/>
  <c r="G81" i="7" s="1"/>
  <c r="G78" i="7"/>
  <c r="G77" i="7"/>
  <c r="G76" i="7" s="1"/>
  <c r="G74" i="7"/>
  <c r="H74" i="7" s="1"/>
  <c r="G73" i="7"/>
  <c r="H73" i="7" s="1"/>
  <c r="G71" i="7"/>
  <c r="H71" i="7" s="1"/>
  <c r="G70" i="7"/>
  <c r="H70" i="7" s="1"/>
  <c r="G68" i="7"/>
  <c r="G66" i="7"/>
  <c r="G60" i="7"/>
  <c r="H60" i="7" s="1"/>
  <c r="G59" i="7"/>
  <c r="H59" i="7" s="1"/>
  <c r="G55" i="7"/>
  <c r="G54" i="7" s="1"/>
  <c r="G50" i="7"/>
  <c r="G49" i="7"/>
  <c r="G46" i="7"/>
  <c r="G45" i="7"/>
  <c r="G42" i="7"/>
  <c r="G41" i="7" s="1"/>
  <c r="G29" i="7"/>
  <c r="G28" i="7" s="1"/>
  <c r="G24" i="7"/>
  <c r="G25" i="7"/>
  <c r="H25" i="7" s="1"/>
  <c r="I26" i="7"/>
  <c r="H26" i="7"/>
  <c r="G22" i="7"/>
  <c r="G21" i="7" s="1"/>
  <c r="G18" i="7"/>
  <c r="G17" i="7" s="1"/>
  <c r="G14" i="7"/>
  <c r="G13" i="7" s="1"/>
  <c r="G11" i="7"/>
  <c r="G10" i="7"/>
  <c r="F137" i="7"/>
  <c r="F138" i="7"/>
  <c r="F140" i="7"/>
  <c r="F141" i="7"/>
  <c r="F149" i="7"/>
  <c r="F148" i="7" s="1"/>
  <c r="F146" i="7"/>
  <c r="F145" i="7" s="1"/>
  <c r="F125" i="7"/>
  <c r="F124" i="7" s="1"/>
  <c r="F126" i="7"/>
  <c r="F122" i="7"/>
  <c r="F121" i="7" s="1"/>
  <c r="F119" i="7"/>
  <c r="F118" i="7" s="1"/>
  <c r="F115" i="7"/>
  <c r="F114" i="7" s="1"/>
  <c r="F112" i="7"/>
  <c r="F111" i="7" s="1"/>
  <c r="F109" i="7"/>
  <c r="F108" i="7" s="1"/>
  <c r="F105" i="7"/>
  <c r="F104" i="7" s="1"/>
  <c r="F102" i="7"/>
  <c r="F101" i="7" s="1"/>
  <c r="F97" i="7"/>
  <c r="F96" i="7" s="1"/>
  <c r="F99" i="7"/>
  <c r="F92" i="7"/>
  <c r="F91" i="7" s="1"/>
  <c r="I94" i="7"/>
  <c r="H94" i="7"/>
  <c r="I93" i="7"/>
  <c r="H93" i="7"/>
  <c r="H92" i="7"/>
  <c r="F87" i="7"/>
  <c r="F86" i="7" s="1"/>
  <c r="F85" i="7" s="1"/>
  <c r="F83" i="7"/>
  <c r="F82" i="7" s="1"/>
  <c r="F81" i="7" s="1"/>
  <c r="F78" i="7"/>
  <c r="F77" i="7" s="1"/>
  <c r="F76" i="7" s="1"/>
  <c r="F74" i="7"/>
  <c r="F73" i="7" s="1"/>
  <c r="F71" i="7"/>
  <c r="F70" i="7" s="1"/>
  <c r="F68" i="7"/>
  <c r="I69" i="7"/>
  <c r="F66" i="7"/>
  <c r="F65" i="7" s="1"/>
  <c r="F60" i="7"/>
  <c r="F62" i="7"/>
  <c r="F55" i="7"/>
  <c r="F54" i="7" s="1"/>
  <c r="F50" i="7"/>
  <c r="F49" i="7" s="1"/>
  <c r="F46" i="7"/>
  <c r="F45" i="7" s="1"/>
  <c r="F34" i="7"/>
  <c r="F33" i="7" s="1"/>
  <c r="F29" i="7"/>
  <c r="F28" i="7" s="1"/>
  <c r="F25" i="7"/>
  <c r="F24" i="7" s="1"/>
  <c r="F22" i="7"/>
  <c r="I22" i="7" s="1"/>
  <c r="F18" i="7"/>
  <c r="F17" i="7" s="1"/>
  <c r="I19" i="7"/>
  <c r="I143" i="7"/>
  <c r="I142" i="7"/>
  <c r="I139" i="7"/>
  <c r="F14" i="7"/>
  <c r="F13" i="7" s="1"/>
  <c r="F11" i="7"/>
  <c r="F10" i="7" s="1"/>
  <c r="F12" i="5"/>
  <c r="E12" i="5"/>
  <c r="B11" i="5"/>
  <c r="G24" i="3"/>
  <c r="G36" i="3"/>
  <c r="G61" i="3"/>
  <c r="H61" i="3" s="1"/>
  <c r="G57" i="3"/>
  <c r="G53" i="3"/>
  <c r="G43" i="3"/>
  <c r="G12" i="3"/>
  <c r="G67" i="3"/>
  <c r="G65" i="3"/>
  <c r="G64" i="3" s="1"/>
  <c r="H72" i="3"/>
  <c r="H73" i="3"/>
  <c r="H60" i="3"/>
  <c r="H62" i="3"/>
  <c r="H63" i="3"/>
  <c r="G21" i="3"/>
  <c r="F53" i="3"/>
  <c r="E53" i="3"/>
  <c r="F57" i="3"/>
  <c r="F61" i="3"/>
  <c r="F65" i="3"/>
  <c r="F67" i="3"/>
  <c r="F36" i="3"/>
  <c r="F35" i="3" s="1"/>
  <c r="F43" i="3"/>
  <c r="F24" i="3"/>
  <c r="F21" i="3"/>
  <c r="F19" i="3"/>
  <c r="F12" i="3"/>
  <c r="F17" i="3"/>
  <c r="E67" i="3"/>
  <c r="E65" i="3"/>
  <c r="E61" i="3"/>
  <c r="E57" i="3"/>
  <c r="E43" i="3"/>
  <c r="E36" i="3"/>
  <c r="I15" i="7"/>
  <c r="I16" i="7"/>
  <c r="I20" i="7"/>
  <c r="I23" i="7"/>
  <c r="I30" i="7"/>
  <c r="I31" i="7"/>
  <c r="I32" i="7"/>
  <c r="I35" i="7"/>
  <c r="I36" i="7"/>
  <c r="I39" i="7"/>
  <c r="I40" i="7"/>
  <c r="I43" i="7"/>
  <c r="I47" i="7"/>
  <c r="I48" i="7"/>
  <c r="I51" i="7"/>
  <c r="I56" i="7"/>
  <c r="I61" i="7"/>
  <c r="I63" i="7"/>
  <c r="I67" i="7"/>
  <c r="I72" i="7"/>
  <c r="I75" i="7"/>
  <c r="I79" i="7"/>
  <c r="I80" i="7"/>
  <c r="I84" i="7"/>
  <c r="I88" i="7"/>
  <c r="I89" i="7"/>
  <c r="I98" i="7"/>
  <c r="I100" i="7"/>
  <c r="I103" i="7"/>
  <c r="I106" i="7"/>
  <c r="I107" i="7"/>
  <c r="I110" i="7"/>
  <c r="I113" i="7"/>
  <c r="I116" i="7"/>
  <c r="I120" i="7"/>
  <c r="I123" i="7"/>
  <c r="I127" i="7"/>
  <c r="I131" i="7"/>
  <c r="I134" i="7"/>
  <c r="I135" i="7"/>
  <c r="I147" i="7"/>
  <c r="I150" i="7"/>
  <c r="I12" i="7"/>
  <c r="H12" i="7"/>
  <c r="H15" i="7"/>
  <c r="H16" i="7"/>
  <c r="H19" i="7"/>
  <c r="H20" i="7"/>
  <c r="H23" i="7"/>
  <c r="H27" i="7"/>
  <c r="H30" i="7"/>
  <c r="H31" i="7"/>
  <c r="H35" i="7"/>
  <c r="H36" i="7"/>
  <c r="H47" i="7"/>
  <c r="H48" i="7"/>
  <c r="H51" i="7"/>
  <c r="H52" i="7"/>
  <c r="H67" i="7"/>
  <c r="H80" i="7"/>
  <c r="H88" i="7"/>
  <c r="H89" i="7"/>
  <c r="H100" i="7"/>
  <c r="H107" i="7"/>
  <c r="H110" i="7"/>
  <c r="H115" i="7"/>
  <c r="H116" i="7"/>
  <c r="H123" i="7"/>
  <c r="H127" i="7"/>
  <c r="G90" i="7" l="1"/>
  <c r="H90" i="7" s="1"/>
  <c r="H91" i="7"/>
  <c r="G136" i="7"/>
  <c r="I137" i="7"/>
  <c r="G140" i="7"/>
  <c r="I140" i="7" s="1"/>
  <c r="G65" i="7"/>
  <c r="G64" i="7" s="1"/>
  <c r="E64" i="3"/>
  <c r="G44" i="7"/>
  <c r="I138" i="7"/>
  <c r="G95" i="7"/>
  <c r="H95" i="7" s="1"/>
  <c r="I92" i="7"/>
  <c r="I91" i="7"/>
  <c r="I68" i="7"/>
  <c r="H66" i="7"/>
  <c r="G53" i="7"/>
  <c r="H53" i="7" s="1"/>
  <c r="F144" i="7"/>
  <c r="F136" i="7"/>
  <c r="I136" i="7" s="1"/>
  <c r="F90" i="7"/>
  <c r="G9" i="7"/>
  <c r="F117" i="7"/>
  <c r="F95" i="7"/>
  <c r="F44" i="7"/>
  <c r="F64" i="7"/>
  <c r="F59" i="7"/>
  <c r="F53" i="7" s="1"/>
  <c r="F21" i="7"/>
  <c r="F9" i="7" s="1"/>
  <c r="E35" i="3"/>
  <c r="F64" i="3"/>
  <c r="G35" i="3"/>
  <c r="H24" i="7"/>
  <c r="H126" i="7"/>
  <c r="H125" i="7"/>
  <c r="H22" i="7"/>
  <c r="I14" i="3"/>
  <c r="I15" i="3"/>
  <c r="I16" i="3"/>
  <c r="I20" i="3"/>
  <c r="I22" i="3"/>
  <c r="I23" i="3"/>
  <c r="I25" i="3"/>
  <c r="I26" i="3"/>
  <c r="H25" i="3"/>
  <c r="H26" i="3"/>
  <c r="H16" i="1"/>
  <c r="I19" i="3"/>
  <c r="I37" i="3"/>
  <c r="I38" i="3"/>
  <c r="I40" i="3"/>
  <c r="I41" i="3"/>
  <c r="I42" i="3"/>
  <c r="I44" i="3"/>
  <c r="I45" i="3"/>
  <c r="I46" i="3"/>
  <c r="I47" i="3"/>
  <c r="I49" i="3"/>
  <c r="I50" i="3"/>
  <c r="I51" i="3"/>
  <c r="I52" i="3"/>
  <c r="I54" i="3"/>
  <c r="I55" i="3"/>
  <c r="I56" i="3"/>
  <c r="I58" i="3"/>
  <c r="I60" i="3"/>
  <c r="I62" i="3"/>
  <c r="I63" i="3"/>
  <c r="I66" i="3"/>
  <c r="I68" i="3"/>
  <c r="I69" i="3"/>
  <c r="I70" i="3"/>
  <c r="I71" i="3"/>
  <c r="I72" i="3"/>
  <c r="I73" i="3"/>
  <c r="H54" i="3"/>
  <c r="H58" i="3"/>
  <c r="H68" i="3"/>
  <c r="H70" i="3"/>
  <c r="H71" i="3"/>
  <c r="H37" i="3"/>
  <c r="H38" i="3"/>
  <c r="H40" i="3"/>
  <c r="H41" i="3"/>
  <c r="H42" i="3"/>
  <c r="H44" i="3"/>
  <c r="H45" i="3"/>
  <c r="H46" i="3"/>
  <c r="H47" i="3"/>
  <c r="H48" i="3"/>
  <c r="H49" i="3"/>
  <c r="H50" i="3"/>
  <c r="H51" i="3"/>
  <c r="H52" i="3"/>
  <c r="I42" i="7"/>
  <c r="I38" i="7"/>
  <c r="I146" i="7"/>
  <c r="I102" i="7"/>
  <c r="I99" i="7"/>
  <c r="I97" i="7"/>
  <c r="I74" i="7"/>
  <c r="I71" i="7"/>
  <c r="I66" i="7"/>
  <c r="I62" i="7"/>
  <c r="I60" i="7"/>
  <c r="I55" i="7"/>
  <c r="I90" i="7" l="1"/>
  <c r="F8" i="7"/>
  <c r="I95" i="7"/>
  <c r="G8" i="7"/>
  <c r="I59" i="7"/>
  <c r="I37" i="7"/>
  <c r="I124" i="7"/>
  <c r="I125" i="7"/>
  <c r="I101" i="7"/>
  <c r="I126" i="7"/>
  <c r="I70" i="7"/>
  <c r="I73" i="7"/>
  <c r="I148" i="7"/>
  <c r="I149" i="7"/>
  <c r="I11" i="7"/>
  <c r="H11" i="7"/>
  <c r="H21" i="7"/>
  <c r="I21" i="7"/>
  <c r="L13" i="1"/>
  <c r="L11" i="1"/>
  <c r="K14" i="1"/>
  <c r="K15" i="1"/>
  <c r="K11" i="1"/>
  <c r="I10" i="7" l="1"/>
  <c r="I145" i="7"/>
  <c r="I144" i="7"/>
  <c r="I54" i="7"/>
  <c r="I41" i="7"/>
  <c r="H10" i="7"/>
  <c r="I114" i="7"/>
  <c r="H114" i="7"/>
  <c r="I83" i="7"/>
  <c r="H23" i="3"/>
  <c r="H20" i="3"/>
  <c r="H19" i="3"/>
  <c r="H18" i="3"/>
  <c r="H17" i="3"/>
  <c r="H16" i="3"/>
  <c r="I53" i="7"/>
  <c r="F11" i="5"/>
  <c r="E11" i="5"/>
  <c r="H22" i="3" l="1"/>
  <c r="I50" i="7"/>
  <c r="H50" i="7"/>
  <c r="H29" i="7"/>
  <c r="I29" i="7"/>
  <c r="I81" i="7"/>
  <c r="I82" i="7"/>
  <c r="I105" i="7"/>
  <c r="H105" i="7"/>
  <c r="H14" i="3"/>
  <c r="I57" i="3"/>
  <c r="H57" i="3"/>
  <c r="I14" i="7"/>
  <c r="H14" i="7"/>
  <c r="H78" i="7"/>
  <c r="I78" i="7"/>
  <c r="I109" i="7"/>
  <c r="H109" i="7"/>
  <c r="I34" i="7"/>
  <c r="H34" i="7"/>
  <c r="I46" i="7"/>
  <c r="H46" i="7"/>
  <c r="I118" i="7"/>
  <c r="I119" i="7"/>
  <c r="I129" i="7"/>
  <c r="I130" i="7"/>
  <c r="H18" i="7"/>
  <c r="I18" i="7"/>
  <c r="I87" i="7"/>
  <c r="H87" i="7"/>
  <c r="I96" i="7"/>
  <c r="H96" i="7"/>
  <c r="I111" i="7"/>
  <c r="I112" i="7"/>
  <c r="H122" i="7"/>
  <c r="I122" i="7"/>
  <c r="I132" i="7"/>
  <c r="I133" i="7"/>
  <c r="I65" i="3"/>
  <c r="I67" i="3"/>
  <c r="H67" i="3"/>
  <c r="G16" i="1"/>
  <c r="G13" i="1"/>
  <c r="K13" i="1" s="1"/>
  <c r="J16" i="1"/>
  <c r="K16" i="1" s="1"/>
  <c r="I61" i="3" l="1"/>
  <c r="H86" i="7"/>
  <c r="I86" i="7"/>
  <c r="I64" i="7"/>
  <c r="I65" i="7"/>
  <c r="I53" i="3"/>
  <c r="H53" i="3"/>
  <c r="H44" i="7"/>
  <c r="I44" i="7"/>
  <c r="H13" i="7"/>
  <c r="I13" i="7"/>
  <c r="H121" i="7"/>
  <c r="I121" i="7"/>
  <c r="I104" i="7"/>
  <c r="H104" i="7"/>
  <c r="H49" i="7"/>
  <c r="I49" i="7"/>
  <c r="H43" i="3"/>
  <c r="I43" i="3"/>
  <c r="I128" i="7"/>
  <c r="I45" i="7"/>
  <c r="H45" i="7"/>
  <c r="I108" i="7"/>
  <c r="H108" i="7"/>
  <c r="I17" i="7"/>
  <c r="H17" i="7"/>
  <c r="H12" i="3"/>
  <c r="I12" i="3"/>
  <c r="H21" i="3"/>
  <c r="I21" i="3"/>
  <c r="I24" i="3"/>
  <c r="H24" i="3"/>
  <c r="H36" i="3"/>
  <c r="I36" i="3"/>
  <c r="H33" i="7"/>
  <c r="I33" i="7"/>
  <c r="H77" i="7"/>
  <c r="I77" i="7"/>
  <c r="G17" i="1"/>
  <c r="K17" i="1" s="1"/>
  <c r="H64" i="7"/>
  <c r="H65" i="7"/>
  <c r="H28" i="7"/>
  <c r="I28" i="7"/>
  <c r="F11" i="3"/>
  <c r="E11" i="3"/>
  <c r="G11" i="3"/>
  <c r="H9" i="7" l="1"/>
  <c r="I9" i="7"/>
  <c r="I35" i="3"/>
  <c r="H35" i="3"/>
  <c r="I64" i="3"/>
  <c r="H64" i="3"/>
  <c r="H11" i="3"/>
  <c r="I11" i="3"/>
  <c r="I117" i="7"/>
  <c r="H117" i="7"/>
  <c r="H76" i="7"/>
  <c r="I76" i="7"/>
  <c r="H85" i="7"/>
  <c r="I85" i="7"/>
  <c r="I8" i="7" l="1"/>
  <c r="H8" i="7"/>
</calcChain>
</file>

<file path=xl/sharedStrings.xml><?xml version="1.0" encoding="utf-8"?>
<sst xmlns="http://purl.oclc.org/ooxml/spreadsheetml/main" count="363" uniqueCount="134">
  <si>
    <t>PRIHODI UKUPNO</t>
  </si>
  <si>
    <t>RASHODI UKUPNO</t>
  </si>
  <si>
    <t>RAZLIKA - VIŠAK / MANJAK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</si>
  <si>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</si>
  <si>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</si>
  <si>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</si>
  <si>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</si>
  <si>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</si>
  <si>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</si>
  <si>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</si>
  <si>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Prihodi od prodaje nefinancijske imovine</t>
  </si>
  <si>
    <t>RASHODI POSLOVANJA</t>
  </si>
  <si>
    <t>Naziv rashoda</t>
  </si>
  <si>
    <t>Rashodi poslovanja</t>
  </si>
  <si>
    <t>Rashodi za zaposlene</t>
  </si>
  <si>
    <t>Rashodi za nabavu nefinancijske imovine</t>
  </si>
  <si>
    <t>Rashodi za nabavu neproizvedene dugotrajne imovine</t>
  </si>
  <si>
    <t>RASHODI PREMA FUNKCIJSKOJ KLASIFIKACIJI</t>
  </si>
  <si>
    <t>BROJČANA OZNAKA I NAZIV</t>
  </si>
  <si>
    <t>B. RAČUN FINANCIRANJA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</si>
  <si>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</si>
  <si>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</si>
  <si>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</si>
  <si>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</si>
  <si>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</si>
  <si>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</si>
  <si>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</si>
  <si>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Namjenski primici od zaduživanja</t>
  </si>
  <si>
    <t>Izdaci za otplatu glavnice primljenih kredita i zajmova</t>
  </si>
  <si>
    <t>Vlastiti prihodi</t>
  </si>
  <si>
    <t>Prihodi od prodaje proizvedene dugotrajne imovine</t>
  </si>
  <si>
    <t>Pomoći iz inozemstva i od subjekata unutar općeg proračuna</t>
  </si>
  <si>
    <t>Prihodi iz nadležnog proračuna i od HZZO-a temeljem ugovornih obveza</t>
  </si>
  <si>
    <t>Ostali prihodi za posebne namjene</t>
  </si>
  <si>
    <t>Rashodi za nabavu proizvedene dugotrajne imovine</t>
  </si>
  <si>
    <t>Pomoći od inozemnih vlada i tijela EU</t>
  </si>
  <si>
    <t>Pomoći iz drugih proračuna</t>
  </si>
  <si>
    <t>Pomoći od izvanproračunskih korisnika</t>
  </si>
  <si>
    <t>Pomoći temeljem prijenosa EU sredstava</t>
  </si>
  <si>
    <t>Prihodi od upravnih i administrativnih pristojbi, pristojbi po posebnim propisima i naknada</t>
  </si>
  <si>
    <t>Prihodi od imovine</t>
  </si>
  <si>
    <t>Opći prihodi i primici-decentralizirana sredstva</t>
  </si>
  <si>
    <t>Prihodi od prodaje proizvoda i roba te pruženih usluga, prihodi od donacija i povrati po protestiranim jamstvima</t>
  </si>
  <si>
    <t>Donacije</t>
  </si>
  <si>
    <t>Financijski rashodi</t>
  </si>
  <si>
    <t>Naknade građanstvima i kućanstvima na temelju osiguranja i druge naknade</t>
  </si>
  <si>
    <t>09 Obrazovanje</t>
  </si>
  <si>
    <t>091 Predškolsko i osnovno obrazovanje</t>
  </si>
  <si>
    <t>PROGRAM A023109</t>
  </si>
  <si>
    <t>DJELATNOST USTANOVA OSNOVNOG ŠKOLSTVA</t>
  </si>
  <si>
    <t>Aktivnost A023109A310901</t>
  </si>
  <si>
    <t>REDOVNA DJELATNOST PRORAČUNSKIH KORISNIKA</t>
  </si>
  <si>
    <t>Izvor financiranja 11</t>
  </si>
  <si>
    <t>Izvor financiranja 12</t>
  </si>
  <si>
    <t>Izvor financiranja 31</t>
  </si>
  <si>
    <t>Izvor financiranja 43</t>
  </si>
  <si>
    <t>Izvor financiranja 51</t>
  </si>
  <si>
    <t>Izvor financiranja 55</t>
  </si>
  <si>
    <t>Izvor financiranja 56</t>
  </si>
  <si>
    <t>Izvor financiranja 61</t>
  </si>
  <si>
    <t>Aktivnost A023109A310902</t>
  </si>
  <si>
    <t>PRODUŽENI BORAVAK</t>
  </si>
  <si>
    <t>Aktivnost A023109A310903</t>
  </si>
  <si>
    <t>NABAVA DRUGIH OBRAZOVNIH MATERIJALA</t>
  </si>
  <si>
    <t>Naknade građanima i kućanstvima na temelju osiguranja i druge naknade</t>
  </si>
  <si>
    <t>Izvor financiranja 52</t>
  </si>
  <si>
    <t>Aktivnost A023109A310904</t>
  </si>
  <si>
    <t>SUFINANCIRANJE PREHRANE</t>
  </si>
  <si>
    <t>Aktivnost A023109A310905</t>
  </si>
  <si>
    <t>IZVANNASTAVNE I OSTALE AKTIVNOSTI</t>
  </si>
  <si>
    <t>Aktivnost A023109A310906</t>
  </si>
  <si>
    <t>ŠKOLA U PRIRODI</t>
  </si>
  <si>
    <t>Aktivnost A023109A310908</t>
  </si>
  <si>
    <t>POMOĆNICI U NASTAVI</t>
  </si>
  <si>
    <t>Aktivnost A023109K310901</t>
  </si>
  <si>
    <t>ODRŽAVANJE I OPREMANJE OSNOVNIH ŠKOLA</t>
  </si>
  <si>
    <t>Aktivnost A023109T310902</t>
  </si>
  <si>
    <t>ŠKOLSKA SHEMA VOĆE, POVRĆE I MLIJEČNI PROIZVODI</t>
  </si>
  <si>
    <t>Aktivnost A023109T310903</t>
  </si>
  <si>
    <t>SUFINANCIRANJE PROJEKATA PRIJAVLJENIH NA NATJEČAJE EU FONDOVA ILI PARTNERSTVA ZA EU FONDOVE</t>
  </si>
  <si>
    <t>POMOĆNICI U NASTVI,STRUČNI I KOMUNIKACIJSKI POSREDNICI KAO POTPORA INKL. OBRAZOVANJU FAZA V</t>
  </si>
  <si>
    <t>SAŽETAK  RAČUNA PRIHODA I RASHODA I RAČUNA FINANCIRANJA</t>
  </si>
  <si>
    <t>SAŽETAK RAČUNA PRIHODA I RASHODA</t>
  </si>
  <si>
    <t xml:space="preserve">OSTVARENJE/IZVRŠENJE 
1.-6.2023. </t>
  </si>
  <si>
    <t>INDEKS</t>
  </si>
  <si>
    <t>INDEKS**</t>
  </si>
  <si>
    <t>6=5/2*100</t>
  </si>
  <si>
    <t>7=5/4*100</t>
  </si>
  <si>
    <t>6 PRIHODI POSLOVANJA</t>
  </si>
  <si>
    <t>7 PRIHODI OD PRODAJE NEFINANCIJSKE IMOVINE</t>
  </si>
  <si>
    <t>3 RASHODI  POSLOVANJA</t>
  </si>
  <si>
    <t>4 RASHODI ZA NABAVU NEFINANCIJSKE IMOVINE</t>
  </si>
  <si>
    <t>SAŽETAK RAČUNA FINANCIRANJA</t>
  </si>
  <si>
    <t>8 PRIMICI OD FINANCIJSKE IMOVINE I ZADUŽIVANJA</t>
  </si>
  <si>
    <t>5 IZDACI ZA FINANCIJSKU IMOVINU I OTPLATE ZAJMOVA</t>
  </si>
  <si>
    <t>RAZLIKA PRIMITAKA I IZDATAKA</t>
  </si>
  <si>
    <t>PRIJENOS SREDSTAVA IZ PRETHODNE GODINE</t>
  </si>
  <si>
    <t>PRIJENOS SREDSTAVA U SLJEDEĆE RAZDOBLJE</t>
  </si>
  <si>
    <t xml:space="preserve">NETO FINANCIRANJE </t>
  </si>
  <si>
    <t xml:space="preserve">VIŠAK/MANJAK + NETO FINANCIRANJE </t>
  </si>
  <si>
    <t>Napomena:  Iznosi u stupcu "OSTVARENJE/IZVRŠENJE 1.-6.2022." preračunavaju se iz kuna u eure prema fiksnom tečaju konverzije (1 EUR=7,53450 kuna) i po pravilima za preračunavanje i zaokruživanje.</t>
  </si>
  <si>
    <t>Napomena : Iznosi u stupcima "OSTVARENJE/IZVRŠENJE 1.-6.2022." i "OSTVARENJE/IZVRŠENJE 1.-6. 2023." iskazuju se na dvije decimale.</t>
  </si>
  <si>
    <t xml:space="preserve">* Opći i posebni dio polugodišnjeg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polugodišnjeg izvještaja o izvršenju proračuna sadrži rebalans ako je od donošenja proračuna bilo izmjena i dopuna, odnosno rebalans i tekući plan ako je od izmjena i dopuna proračuna bilo naknadno izvršenih preraspodjela. </t>
  </si>
  <si>
    <t xml:space="preserve">** AKO Opći i Posebni dio polugodišnjeg izvještaja ne sadrži "TEKUĆI PLAN 2023.", "INDEKS"("OSTVARENJE/IZVRŠENJE 1.-6.2023."/"TEKUĆI PLAN 2023.") iskazuje se kao "OSTVARENJE/IZVRŠENJE 1.-6.2023."/"IZVORNI PLAN 2023." ODNOSNO "REBALANS 2023." </t>
  </si>
  <si>
    <t xml:space="preserve">OSTVARENJE/ IZVRŠENJE 
1.-6.2023. </t>
  </si>
  <si>
    <t xml:space="preserve"> RAČUN PRIHODA I RASHODA </t>
  </si>
  <si>
    <t xml:space="preserve">IZVJEŠTAJ O PRIHODIMA I RASHODIMA PREMA EKONOMSKOJ KLASIFIKACIJI </t>
  </si>
  <si>
    <t>IZVRŠENJE 1.6.2023.</t>
  </si>
  <si>
    <t>INDEKS*</t>
  </si>
  <si>
    <t>8=7/5*100</t>
  </si>
  <si>
    <t>9=7/6*100</t>
  </si>
  <si>
    <t xml:space="preserve"> IZVRŠENJE 
1.-6.2023. </t>
  </si>
  <si>
    <t>5=4/2*100</t>
  </si>
  <si>
    <t>6=4/3*100</t>
  </si>
  <si>
    <t>IZVJEŠTAJ RAČUNA FINANCIRANJA PREMA IZVORIMA FINANCIRANJA</t>
  </si>
  <si>
    <t>Ostali rashodi</t>
  </si>
  <si>
    <t>7=4/3*100</t>
  </si>
  <si>
    <t>7=5/3*100</t>
  </si>
  <si>
    <t>Aktivnost A023109T310906</t>
  </si>
  <si>
    <t>BESPLATNE MENSTRUALNE POTREPŠTINE</t>
  </si>
  <si>
    <t>IZVORNI PLAN 2024.</t>
  </si>
  <si>
    <t xml:space="preserve">OSTVARENJE/IZVRŠENJE 
1.-6.2024. </t>
  </si>
  <si>
    <t>TEKUĆI PLAN 2024.*</t>
  </si>
  <si>
    <t>IZVRŠENJE FINANCIJSKOG PLANA PRORAČUNSKOG KORISNIKA JEDINICE LOKALNE I PODRUČNE (REGIONALNE) SAMOUPRAVE 
ZA PRVO POLUGODIŠTE 2024. g</t>
  </si>
  <si>
    <t>IZVORNI PLAN  2024.</t>
  </si>
  <si>
    <t>IZVRŠENJE 1.6.2024.</t>
  </si>
  <si>
    <t>IZVORNI PLAN  2024.*</t>
  </si>
  <si>
    <t xml:space="preserve"> IZVRŠENJE 
1.-6.2024. </t>
  </si>
  <si>
    <t xml:space="preserve">OSTVARENJE/ IZVRŠENJE 
1.-6.2024. </t>
  </si>
  <si>
    <t>Aktivnost A023109T310907</t>
  </si>
  <si>
    <t>POMOĆNICI U NASTVI,STRUČNI I KOMUNIKACIJSKI POSREDNICI KAO POTPORA INKL. OBRAZOVANJU FAZA VI</t>
  </si>
  <si>
    <t>Aktivnost A023109A310911</t>
  </si>
  <si>
    <t>GRAĐANSKI ODGOJ</t>
  </si>
  <si>
    <t>Aktivnost A023109T310905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</si>
</sst>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11"/>
      <color theme="1"/>
      <name val="Times New Roman"/>
      <family val="1"/>
    </font>
    <font>
      <sz val="8"/>
      <color indexed="8"/>
      <name val="Arial"/>
      <family val="2"/>
      <charset val="238"/>
    </font>
    <font>
      <sz val="10"/>
      <color indexed="8"/>
      <name val="Arial"/>
      <family val="2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start/>
      <end/>
      <top/>
      <bottom/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63">
    <xf numFmtId="0" fontId="0" fillId="0" borderId="0" xfId="0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6" fillId="3" borderId="3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7" fillId="2" borderId="3" xfId="0" applyNumberFormat="1" applyFont="1" applyFill="1" applyBorder="1" applyAlignment="1" applyProtection="1">
      <alignment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3" fontId="6" fillId="0" borderId="3" xfId="0" applyNumberFormat="1" applyFont="1" applyBorder="1" applyAlignment="1">
      <alignment horizontal="right"/>
    </xf>
    <xf numFmtId="0" fontId="13" fillId="2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3" fillId="2" borderId="4" xfId="0" applyNumberFormat="1" applyFont="1" applyFill="1" applyBorder="1" applyAlignment="1" applyProtection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3" fillId="2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3" fontId="6" fillId="2" borderId="3" xfId="0" applyNumberFormat="1" applyFont="1" applyFill="1" applyBorder="1" applyAlignment="1">
      <alignment horizontal="right"/>
    </xf>
    <xf numFmtId="0" fontId="6" fillId="2" borderId="4" xfId="0" applyNumberFormat="1" applyFont="1" applyFill="1" applyBorder="1" applyAlignment="1" applyProtection="1">
      <alignment horizontal="center" vertical="center" wrapText="1"/>
    </xf>
    <xf numFmtId="4" fontId="6" fillId="2" borderId="4" xfId="0" applyNumberFormat="1" applyFont="1" applyFill="1" applyBorder="1" applyAlignment="1">
      <alignment horizontal="right"/>
    </xf>
    <xf numFmtId="4" fontId="3" fillId="2" borderId="4" xfId="0" applyNumberFormat="1" applyFont="1" applyFill="1" applyBorder="1" applyAlignment="1">
      <alignment horizontal="right"/>
    </xf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right" vertical="center"/>
    </xf>
    <xf numFmtId="0" fontId="6" fillId="0" borderId="3" xfId="0" quotePrefix="1" applyFont="1" applyBorder="1" applyAlignment="1">
      <alignment horizontal="center" vertical="center" wrapText="1"/>
    </xf>
    <xf numFmtId="0" fontId="17" fillId="0" borderId="3" xfId="0" quotePrefix="1" applyFont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17" fillId="0" borderId="3" xfId="0" quotePrefix="1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18" fillId="0" borderId="0" xfId="0" applyFont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center" vertical="center" wrapText="1"/>
    </xf>
    <xf numFmtId="0" fontId="17" fillId="3" borderId="3" xfId="0" applyNumberFormat="1" applyFont="1" applyFill="1" applyBorder="1" applyAlignment="1" applyProtection="1">
      <alignment horizontal="center" vertical="center" wrapText="1"/>
    </xf>
    <xf numFmtId="0" fontId="17" fillId="3" borderId="4" xfId="0" applyNumberFormat="1" applyFont="1" applyFill="1" applyBorder="1" applyAlignment="1" applyProtection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0" fillId="0" borderId="3" xfId="0" applyBorder="1"/>
    <xf numFmtId="0" fontId="6" fillId="3" borderId="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4" fontId="6" fillId="0" borderId="3" xfId="0" applyNumberFormat="1" applyFont="1" applyBorder="1" applyAlignment="1">
      <alignment horizontal="right"/>
    </xf>
    <xf numFmtId="4" fontId="9" fillId="0" borderId="3" xfId="0" applyNumberFormat="1" applyFont="1" applyBorder="1" applyAlignment="1">
      <alignment vertical="center"/>
    </xf>
    <xf numFmtId="4" fontId="9" fillId="0" borderId="3" xfId="0" applyNumberFormat="1" applyFont="1" applyBorder="1" applyAlignment="1">
      <alignment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13" fillId="2" borderId="3" xfId="0" applyNumberFormat="1" applyFont="1" applyFill="1" applyBorder="1" applyAlignment="1">
      <alignment horizontal="left"/>
    </xf>
    <xf numFmtId="4" fontId="13" fillId="2" borderId="3" xfId="0" applyNumberFormat="1" applyFont="1" applyFill="1" applyBorder="1" applyAlignment="1">
      <alignment horizontal="left"/>
    </xf>
    <xf numFmtId="4" fontId="6" fillId="2" borderId="4" xfId="1" applyNumberFormat="1" applyFont="1" applyFill="1" applyBorder="1" applyAlignment="1">
      <alignment horizontal="right"/>
    </xf>
    <xf numFmtId="4" fontId="3" fillId="2" borderId="4" xfId="1" applyNumberFormat="1" applyFont="1" applyFill="1" applyBorder="1" applyAlignment="1">
      <alignment horizontal="right"/>
    </xf>
    <xf numFmtId="4" fontId="3" fillId="2" borderId="3" xfId="1" applyNumberFormat="1" applyFont="1" applyFill="1" applyBorder="1" applyAlignment="1">
      <alignment horizontal="right"/>
    </xf>
    <xf numFmtId="4" fontId="6" fillId="2" borderId="3" xfId="1" applyNumberFormat="1" applyFont="1" applyFill="1" applyBorder="1" applyAlignment="1">
      <alignment horizontal="right"/>
    </xf>
    <xf numFmtId="4" fontId="0" fillId="0" borderId="3" xfId="0" applyNumberFormat="1" applyBorder="1"/>
    <xf numFmtId="0" fontId="13" fillId="2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4" fontId="9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4" fontId="9" fillId="3" borderId="3" xfId="0" applyNumberFormat="1" applyFont="1" applyFill="1" applyBorder="1" applyAlignment="1">
      <alignment vertical="center" wrapText="1"/>
    </xf>
    <xf numFmtId="4" fontId="6" fillId="3" borderId="3" xfId="0" applyNumberFormat="1" applyFont="1" applyFill="1" applyBorder="1" applyAlignment="1">
      <alignment horizontal="right" wrapText="1"/>
    </xf>
    <xf numFmtId="0" fontId="9" fillId="3" borderId="3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3" fontId="5" fillId="3" borderId="3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20" fillId="2" borderId="4" xfId="0" applyNumberFormat="1" applyFont="1" applyFill="1" applyBorder="1" applyAlignment="1">
      <alignment horizontal="right"/>
    </xf>
    <xf numFmtId="3" fontId="21" fillId="2" borderId="4" xfId="0" applyNumberFormat="1" applyFont="1" applyFill="1" applyBorder="1" applyAlignment="1">
      <alignment horizontal="right"/>
    </xf>
    <xf numFmtId="3" fontId="6" fillId="3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4" fontId="20" fillId="2" borderId="3" xfId="1" applyNumberFormat="1" applyFont="1" applyFill="1" applyBorder="1" applyAlignment="1">
      <alignment horizontal="right"/>
    </xf>
    <xf numFmtId="4" fontId="20" fillId="2" borderId="4" xfId="1" applyNumberFormat="1" applyFont="1" applyFill="1" applyBorder="1" applyAlignment="1">
      <alignment horizontal="right"/>
    </xf>
    <xf numFmtId="164" fontId="6" fillId="2" borderId="4" xfId="1" applyNumberFormat="1" applyFont="1" applyFill="1" applyBorder="1" applyAlignment="1">
      <alignment horizontal="right"/>
    </xf>
    <xf numFmtId="164" fontId="20" fillId="2" borderId="4" xfId="1" applyNumberFormat="1" applyFont="1" applyFill="1" applyBorder="1" applyAlignment="1">
      <alignment horizontal="right"/>
    </xf>
    <xf numFmtId="164" fontId="21" fillId="2" borderId="4" xfId="1" applyNumberFormat="1" applyFont="1" applyFill="1" applyBorder="1" applyAlignment="1">
      <alignment horizontal="right"/>
    </xf>
    <xf numFmtId="0" fontId="6" fillId="0" borderId="3" xfId="0" quotePrefix="1" applyFont="1" applyBorder="1" applyAlignment="1">
      <alignment horizontal="center" vertical="center" wrapText="1"/>
    </xf>
    <xf numFmtId="0" fontId="13" fillId="2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3" fillId="2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1" fillId="0" borderId="0" xfId="0" applyFont="1" applyAlignment="1">
      <alignment horizontal="left" vertical="top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quotePrefix="1" applyFont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9" fillId="3" borderId="1" xfId="0" quotePrefix="1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7" fillId="0" borderId="1" xfId="0" quotePrefix="1" applyFont="1" applyBorder="1" applyAlignment="1">
      <alignment horizontal="center" vertical="center" wrapText="1"/>
    </xf>
    <xf numFmtId="0" fontId="17" fillId="0" borderId="2" xfId="0" quotePrefix="1" applyFont="1" applyBorder="1" applyAlignment="1">
      <alignment horizontal="center"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top" wrapText="1"/>
    </xf>
    <xf numFmtId="0" fontId="9" fillId="0" borderId="2" xfId="0" applyFont="1" applyBorder="1" applyAlignment="1">
      <alignment horizontal="left" vertical="center" wrapText="1"/>
    </xf>
    <xf numFmtId="0" fontId="21" fillId="3" borderId="1" xfId="0" quotePrefix="1" applyFont="1" applyFill="1" applyBorder="1" applyAlignment="1">
      <alignment horizontal="left" wrapText="1"/>
    </xf>
    <xf numFmtId="0" fontId="21" fillId="3" borderId="2" xfId="0" quotePrefix="1" applyFont="1" applyFill="1" applyBorder="1" applyAlignment="1">
      <alignment horizontal="left" wrapText="1"/>
    </xf>
    <xf numFmtId="0" fontId="21" fillId="3" borderId="4" xfId="0" quotePrefix="1" applyFont="1" applyFill="1" applyBorder="1" applyAlignment="1">
      <alignment horizontal="left" wrapText="1"/>
    </xf>
    <xf numFmtId="0" fontId="17" fillId="0" borderId="3" xfId="0" quotePrefix="1" applyFont="1" applyBorder="1" applyAlignment="1">
      <alignment horizontal="center" wrapText="1"/>
    </xf>
    <xf numFmtId="0" fontId="17" fillId="0" borderId="1" xfId="0" quotePrefix="1" applyFont="1" applyBorder="1" applyAlignment="1">
      <alignment horizont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 applyProtection="1">
      <alignment horizontal="left" vertical="center" wrapText="1"/>
    </xf>
    <xf numFmtId="0" fontId="13" fillId="2" borderId="2" xfId="0" applyNumberFormat="1" applyFont="1" applyFill="1" applyBorder="1" applyAlignment="1" applyProtection="1">
      <alignment horizontal="left" vertical="center" wrapText="1"/>
    </xf>
    <xf numFmtId="0" fontId="13" fillId="2" borderId="4" xfId="0" applyNumberFormat="1" applyFont="1" applyFill="1" applyBorder="1" applyAlignment="1" applyProtection="1">
      <alignment horizontal="left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purl.oclc.org/ooxml/officeDocument/relationships/styles" Target="styles.xml"/><Relationship Id="rId3" Type="http://purl.oclc.org/ooxml/officeDocument/relationships/worksheet" Target="worksheets/sheet3.xml"/><Relationship Id="rId7" Type="http://purl.oclc.org/ooxml/officeDocument/relationships/theme" Target="theme/theme1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worksheet" Target="worksheets/sheet6.xml"/><Relationship Id="rId5" Type="http://purl.oclc.org/ooxml/officeDocument/relationships/worksheet" Target="worksheets/sheet5.xml"/><Relationship Id="rId10" Type="http://purl.oclc.org/ooxml/officeDocument/relationships/calcChain" Target="calcChain.xml"/><Relationship Id="rId4" Type="http://purl.oclc.org/ooxml/officeDocument/relationships/worksheet" Target="worksheets/sheet4.xml"/><Relationship Id="rId9" Type="http://purl.oclc.org/ooxml/officeDocument/relationships/sharedStrings" Target="sharedStrings.xml"/></Relationships>
</file>

<file path=xl/theme/theme1.xml><?xml version="1.0" encoding="utf-8"?>
<a:theme xmlns:a="http://purl.oclc.org/ooxml/drawingml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5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6"/>
  <sheetViews>
    <sheetView workbookViewId="0">
      <selection activeCell="Q14" sqref="Q14"/>
    </sheetView>
  </sheetViews>
  <sheetFormatPr defaultRowHeight="15" x14ac:dyDescent="0.25"/>
  <cols>
    <col min="5" max="10" width="25.28515625" customWidth="1"/>
  </cols>
  <sheetData>
    <row r="1" spans="1:12" ht="42" customHeight="1" x14ac:dyDescent="0.25">
      <c r="A1" s="139" t="s">
        <v>123</v>
      </c>
      <c r="B1" s="139"/>
      <c r="C1" s="139"/>
      <c r="D1" s="139"/>
      <c r="E1" s="139"/>
      <c r="F1" s="139"/>
      <c r="G1" s="139"/>
      <c r="H1" s="139"/>
      <c r="I1" s="139"/>
      <c r="J1" s="139"/>
    </row>
    <row r="2" spans="1:12" ht="18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2" ht="15.75" x14ac:dyDescent="0.25">
      <c r="A3" s="139"/>
      <c r="B3" s="139"/>
      <c r="C3" s="139"/>
      <c r="D3" s="139"/>
      <c r="E3" s="139"/>
      <c r="F3" s="139"/>
      <c r="G3" s="139"/>
      <c r="H3" s="139"/>
      <c r="I3" s="140"/>
      <c r="J3" s="140"/>
    </row>
    <row r="4" spans="1:12" ht="15.75" customHeight="1" x14ac:dyDescent="0.25">
      <c r="B4" s="141" t="s">
        <v>22</v>
      </c>
      <c r="C4" s="141"/>
      <c r="D4" s="141"/>
      <c r="E4" s="141"/>
      <c r="F4" s="141"/>
      <c r="G4" s="141"/>
      <c r="H4" s="141"/>
      <c r="I4" s="141"/>
      <c r="J4" s="141"/>
      <c r="K4" s="141"/>
      <c r="L4" s="141"/>
    </row>
    <row r="5" spans="1:12" ht="18" customHeight="1" x14ac:dyDescent="0.25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</row>
    <row r="6" spans="1:12" ht="15.75" customHeight="1" x14ac:dyDescent="0.25">
      <c r="B6" s="141" t="s">
        <v>81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</row>
    <row r="7" spans="1:12" ht="15.75" x14ac:dyDescent="0.25"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</row>
    <row r="8" spans="1:12" ht="15.75" customHeight="1" x14ac:dyDescent="0.25">
      <c r="B8" s="124" t="s">
        <v>82</v>
      </c>
      <c r="C8" s="124"/>
      <c r="D8" s="124"/>
      <c r="E8" s="124"/>
      <c r="F8" s="124"/>
      <c r="G8" s="42"/>
      <c r="H8" s="3"/>
      <c r="I8" s="3"/>
      <c r="J8" s="3"/>
      <c r="K8" s="43"/>
      <c r="L8" s="43"/>
    </row>
    <row r="9" spans="1:12" ht="23.25" customHeight="1" x14ac:dyDescent="0.25">
      <c r="B9" s="125" t="s">
        <v>18</v>
      </c>
      <c r="C9" s="125"/>
      <c r="D9" s="125"/>
      <c r="E9" s="125"/>
      <c r="F9" s="125"/>
      <c r="G9" s="104" t="s">
        <v>83</v>
      </c>
      <c r="H9" s="104" t="s">
        <v>120</v>
      </c>
      <c r="I9" s="104" t="s">
        <v>122</v>
      </c>
      <c r="J9" s="104" t="s">
        <v>121</v>
      </c>
      <c r="K9" s="44" t="s">
        <v>84</v>
      </c>
      <c r="L9" s="44" t="s">
        <v>85</v>
      </c>
    </row>
    <row r="10" spans="1:12" x14ac:dyDescent="0.25">
      <c r="B10" s="137">
        <v>1</v>
      </c>
      <c r="C10" s="137"/>
      <c r="D10" s="137"/>
      <c r="E10" s="137"/>
      <c r="F10" s="138"/>
      <c r="G10" s="45">
        <v>2</v>
      </c>
      <c r="H10" s="46">
        <v>3</v>
      </c>
      <c r="I10" s="46">
        <v>4</v>
      </c>
      <c r="J10" s="46">
        <v>5</v>
      </c>
      <c r="K10" s="46" t="s">
        <v>86</v>
      </c>
      <c r="L10" s="46" t="s">
        <v>117</v>
      </c>
    </row>
    <row r="11" spans="1:12" ht="15" customHeight="1" x14ac:dyDescent="0.25">
      <c r="B11" s="114" t="s">
        <v>88</v>
      </c>
      <c r="C11" s="115"/>
      <c r="D11" s="115"/>
      <c r="E11" s="115"/>
      <c r="F11" s="122"/>
      <c r="G11" s="65">
        <v>1345149.66</v>
      </c>
      <c r="H11" s="64">
        <v>3479790</v>
      </c>
      <c r="I11" s="64">
        <v>0</v>
      </c>
      <c r="J11" s="64">
        <v>1572120.48</v>
      </c>
      <c r="K11" s="19">
        <f>J11/G11*100</f>
        <v>116.87327639067315</v>
      </c>
      <c r="L11" s="19">
        <f>J11/H11*100</f>
        <v>45.178602157026717</v>
      </c>
    </row>
    <row r="12" spans="1:12" ht="15" customHeight="1" x14ac:dyDescent="0.25">
      <c r="B12" s="121" t="s">
        <v>89</v>
      </c>
      <c r="C12" s="122"/>
      <c r="D12" s="122"/>
      <c r="E12" s="122"/>
      <c r="F12" s="122"/>
      <c r="G12" s="65">
        <v>0</v>
      </c>
      <c r="H12" s="64">
        <v>0</v>
      </c>
      <c r="I12" s="64">
        <v>0</v>
      </c>
      <c r="J12" s="64">
        <v>0</v>
      </c>
      <c r="K12" s="19">
        <v>0</v>
      </c>
      <c r="L12" s="19">
        <v>0</v>
      </c>
    </row>
    <row r="13" spans="1:12" ht="15" customHeight="1" x14ac:dyDescent="0.25">
      <c r="B13" s="117" t="s">
        <v>0</v>
      </c>
      <c r="C13" s="118"/>
      <c r="D13" s="118"/>
      <c r="E13" s="118"/>
      <c r="F13" s="119"/>
      <c r="G13" s="85">
        <f>SUM(G11:G12)</f>
        <v>1345149.66</v>
      </c>
      <c r="H13" s="86">
        <v>3479790</v>
      </c>
      <c r="I13" s="86">
        <v>0</v>
      </c>
      <c r="J13" s="86">
        <v>1572120.48</v>
      </c>
      <c r="K13" s="97">
        <f t="shared" ref="K13:K17" si="0">J13/G13*100</f>
        <v>116.87327639067315</v>
      </c>
      <c r="L13" s="97">
        <f t="shared" ref="L13" si="1">J13/H13*100</f>
        <v>45.178602157026717</v>
      </c>
    </row>
    <row r="14" spans="1:12" ht="15" customHeight="1" x14ac:dyDescent="0.25">
      <c r="B14" s="120" t="s">
        <v>90</v>
      </c>
      <c r="C14" s="115"/>
      <c r="D14" s="115"/>
      <c r="E14" s="115"/>
      <c r="F14" s="115"/>
      <c r="G14" s="66">
        <v>1352959.57</v>
      </c>
      <c r="H14" s="64">
        <v>3334910</v>
      </c>
      <c r="I14" s="64">
        <v>0</v>
      </c>
      <c r="J14" s="64">
        <v>1559738.66</v>
      </c>
      <c r="K14" s="19">
        <f t="shared" si="0"/>
        <v>115.28346408754844</v>
      </c>
      <c r="L14" s="19">
        <v>0</v>
      </c>
    </row>
    <row r="15" spans="1:12" x14ac:dyDescent="0.25">
      <c r="B15" s="121" t="s">
        <v>91</v>
      </c>
      <c r="C15" s="122"/>
      <c r="D15" s="122"/>
      <c r="E15" s="122"/>
      <c r="F15" s="122"/>
      <c r="G15" s="65">
        <v>9558.7199999999993</v>
      </c>
      <c r="H15" s="64">
        <v>87340</v>
      </c>
      <c r="I15" s="64">
        <v>0</v>
      </c>
      <c r="J15" s="64">
        <v>32718.240000000002</v>
      </c>
      <c r="K15" s="19">
        <f t="shared" si="0"/>
        <v>342.28683338354926</v>
      </c>
      <c r="L15" s="19">
        <v>0</v>
      </c>
    </row>
    <row r="16" spans="1:12" ht="18" customHeight="1" x14ac:dyDescent="0.25">
      <c r="B16" s="87" t="s">
        <v>1</v>
      </c>
      <c r="C16" s="88"/>
      <c r="D16" s="88"/>
      <c r="E16" s="88"/>
      <c r="F16" s="88"/>
      <c r="G16" s="85">
        <f>SUM(G14:G15)</f>
        <v>1362518.29</v>
      </c>
      <c r="H16" s="85">
        <f>SUM(H14:H15)</f>
        <v>3422250</v>
      </c>
      <c r="I16" s="86">
        <v>0</v>
      </c>
      <c r="J16" s="86">
        <f>SUM(J14:J15)</f>
        <v>1592456.9</v>
      </c>
      <c r="K16" s="97">
        <f t="shared" si="0"/>
        <v>116.8760017159109</v>
      </c>
      <c r="L16" s="97">
        <v>0</v>
      </c>
    </row>
    <row r="17" spans="1:12" ht="15" customHeight="1" x14ac:dyDescent="0.25">
      <c r="B17" s="123" t="s">
        <v>2</v>
      </c>
      <c r="C17" s="118"/>
      <c r="D17" s="118"/>
      <c r="E17" s="118"/>
      <c r="F17" s="118"/>
      <c r="G17" s="89">
        <f>G13-G16</f>
        <v>-17368.630000000121</v>
      </c>
      <c r="H17" s="90">
        <v>0</v>
      </c>
      <c r="I17" s="90">
        <v>0</v>
      </c>
      <c r="J17" s="90">
        <v>-20336.419999999998</v>
      </c>
      <c r="K17" s="97">
        <f t="shared" si="0"/>
        <v>117.08707019494258</v>
      </c>
      <c r="L17" s="97">
        <v>0</v>
      </c>
    </row>
    <row r="18" spans="1:12" ht="18" x14ac:dyDescent="0.25">
      <c r="B18" s="40"/>
      <c r="C18" s="47"/>
      <c r="D18" s="47"/>
      <c r="E18" s="47"/>
      <c r="F18" s="47"/>
      <c r="G18" s="47"/>
      <c r="H18" s="47"/>
      <c r="I18" s="47"/>
      <c r="J18" s="47"/>
      <c r="K18" s="48"/>
      <c r="L18" s="48"/>
    </row>
    <row r="19" spans="1:12" ht="15.75" customHeight="1" x14ac:dyDescent="0.25">
      <c r="B19" s="124" t="s">
        <v>92</v>
      </c>
      <c r="C19" s="124"/>
      <c r="D19" s="124"/>
      <c r="E19" s="124"/>
      <c r="F19" s="124"/>
      <c r="G19" s="47"/>
      <c r="H19" s="47"/>
      <c r="I19" s="47"/>
      <c r="J19" s="47"/>
      <c r="K19" s="48"/>
      <c r="L19" s="48"/>
    </row>
    <row r="20" spans="1:12" ht="22.5" customHeight="1" x14ac:dyDescent="0.25">
      <c r="B20" s="125" t="s">
        <v>18</v>
      </c>
      <c r="C20" s="125"/>
      <c r="D20" s="125"/>
      <c r="E20" s="125"/>
      <c r="F20" s="125"/>
      <c r="G20" s="104" t="s">
        <v>83</v>
      </c>
      <c r="H20" s="49" t="s">
        <v>120</v>
      </c>
      <c r="I20" s="49" t="s">
        <v>122</v>
      </c>
      <c r="J20" s="49" t="s">
        <v>121</v>
      </c>
      <c r="K20" s="49" t="s">
        <v>84</v>
      </c>
      <c r="L20" s="49" t="s">
        <v>85</v>
      </c>
    </row>
    <row r="21" spans="1:12" ht="15" customHeight="1" x14ac:dyDescent="0.25">
      <c r="B21" s="126">
        <v>1</v>
      </c>
      <c r="C21" s="127"/>
      <c r="D21" s="127"/>
      <c r="E21" s="127"/>
      <c r="F21" s="127"/>
      <c r="G21" s="50">
        <v>2</v>
      </c>
      <c r="H21" s="46">
        <v>3</v>
      </c>
      <c r="I21" s="46">
        <v>4</v>
      </c>
      <c r="J21" s="46">
        <v>5</v>
      </c>
      <c r="K21" s="46" t="s">
        <v>86</v>
      </c>
      <c r="L21" s="46" t="s">
        <v>87</v>
      </c>
    </row>
    <row r="22" spans="1:12" ht="15" customHeight="1" x14ac:dyDescent="0.25">
      <c r="B22" s="114" t="s">
        <v>93</v>
      </c>
      <c r="C22" s="133"/>
      <c r="D22" s="133"/>
      <c r="E22" s="133"/>
      <c r="F22" s="133"/>
      <c r="G22" s="51">
        <v>0</v>
      </c>
      <c r="H22" s="51">
        <v>0</v>
      </c>
      <c r="I22" s="51">
        <v>0</v>
      </c>
      <c r="J22" s="51">
        <v>0</v>
      </c>
      <c r="K22" s="19"/>
      <c r="L22" s="19"/>
    </row>
    <row r="23" spans="1:12" ht="18" customHeight="1" x14ac:dyDescent="0.25">
      <c r="B23" s="114" t="s">
        <v>94</v>
      </c>
      <c r="C23" s="115"/>
      <c r="D23" s="115"/>
      <c r="E23" s="115"/>
      <c r="F23" s="115"/>
      <c r="G23" s="51">
        <v>0</v>
      </c>
      <c r="H23" s="51">
        <v>0</v>
      </c>
      <c r="I23" s="51">
        <v>0</v>
      </c>
      <c r="J23" s="51">
        <v>0</v>
      </c>
      <c r="K23" s="19"/>
      <c r="L23" s="19"/>
    </row>
    <row r="24" spans="1:12" ht="15" customHeight="1" x14ac:dyDescent="0.25">
      <c r="B24" s="134" t="s">
        <v>95</v>
      </c>
      <c r="C24" s="135"/>
      <c r="D24" s="135"/>
      <c r="E24" s="135"/>
      <c r="F24" s="136"/>
      <c r="G24" s="91">
        <v>0</v>
      </c>
      <c r="H24" s="91">
        <v>0</v>
      </c>
      <c r="I24" s="91">
        <v>0</v>
      </c>
      <c r="J24" s="91">
        <v>0</v>
      </c>
      <c r="K24" s="54"/>
      <c r="L24" s="54"/>
    </row>
    <row r="25" spans="1:12" ht="15" customHeight="1" x14ac:dyDescent="0.25">
      <c r="B25" s="114" t="s">
        <v>96</v>
      </c>
      <c r="C25" s="115"/>
      <c r="D25" s="115"/>
      <c r="E25" s="115"/>
      <c r="F25" s="115"/>
      <c r="G25" s="51">
        <v>0</v>
      </c>
      <c r="H25" s="51">
        <v>0</v>
      </c>
      <c r="I25" s="51">
        <v>0</v>
      </c>
      <c r="J25" s="51">
        <v>0</v>
      </c>
      <c r="K25" s="19"/>
      <c r="L25" s="19"/>
    </row>
    <row r="26" spans="1:12" ht="15" customHeight="1" x14ac:dyDescent="0.25">
      <c r="B26" s="114" t="s">
        <v>97</v>
      </c>
      <c r="C26" s="115"/>
      <c r="D26" s="115"/>
      <c r="E26" s="115"/>
      <c r="F26" s="115"/>
      <c r="G26" s="51">
        <v>0</v>
      </c>
      <c r="H26" s="51">
        <v>0</v>
      </c>
      <c r="I26" s="51">
        <v>0</v>
      </c>
      <c r="J26" s="51">
        <v>0</v>
      </c>
      <c r="K26" s="19"/>
      <c r="L26" s="19"/>
    </row>
    <row r="27" spans="1:12" ht="30" customHeight="1" x14ac:dyDescent="0.25">
      <c r="A27" s="52"/>
      <c r="B27" s="128" t="s">
        <v>98</v>
      </c>
      <c r="C27" s="129"/>
      <c r="D27" s="129"/>
      <c r="E27" s="129"/>
      <c r="F27" s="130"/>
      <c r="G27" s="91">
        <v>0</v>
      </c>
      <c r="H27" s="91">
        <v>0</v>
      </c>
      <c r="I27" s="91">
        <v>0</v>
      </c>
      <c r="J27" s="91">
        <v>0</v>
      </c>
      <c r="K27" s="92"/>
      <c r="L27" s="92"/>
    </row>
    <row r="28" spans="1:12" ht="15.75" x14ac:dyDescent="0.25">
      <c r="B28" s="131" t="s">
        <v>99</v>
      </c>
      <c r="C28" s="131"/>
      <c r="D28" s="131"/>
      <c r="E28" s="131"/>
      <c r="F28" s="131"/>
      <c r="G28" s="91">
        <v>0</v>
      </c>
      <c r="H28" s="91">
        <v>0</v>
      </c>
      <c r="I28" s="91">
        <v>0</v>
      </c>
      <c r="J28" s="91">
        <v>0</v>
      </c>
      <c r="K28" s="93"/>
      <c r="L28" s="93"/>
    </row>
    <row r="30" spans="1:12" ht="15" customHeight="1" x14ac:dyDescent="0.25"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</row>
    <row r="31" spans="1:12" ht="15" customHeight="1" x14ac:dyDescent="0.25">
      <c r="B31" s="132" t="s">
        <v>100</v>
      </c>
      <c r="C31" s="132"/>
      <c r="D31" s="132"/>
      <c r="E31" s="132"/>
      <c r="F31" s="132"/>
      <c r="G31" s="132"/>
      <c r="H31" s="132"/>
      <c r="I31" s="132"/>
      <c r="J31" s="132"/>
      <c r="K31" s="132"/>
      <c r="L31" s="132"/>
    </row>
    <row r="32" spans="1:12" ht="15" customHeight="1" x14ac:dyDescent="0.25">
      <c r="B32" s="132" t="s">
        <v>101</v>
      </c>
      <c r="C32" s="132"/>
      <c r="D32" s="132"/>
      <c r="E32" s="132"/>
      <c r="F32" s="132"/>
      <c r="G32" s="132"/>
      <c r="H32" s="132"/>
      <c r="I32" s="132"/>
      <c r="J32" s="132"/>
      <c r="K32" s="132"/>
      <c r="L32" s="132"/>
    </row>
    <row r="33" spans="2:12" ht="15" customHeight="1" x14ac:dyDescent="0.25">
      <c r="B33" s="132" t="s">
        <v>102</v>
      </c>
      <c r="C33" s="132"/>
      <c r="D33" s="132"/>
      <c r="E33" s="132"/>
      <c r="F33" s="132"/>
      <c r="G33" s="132"/>
      <c r="H33" s="132"/>
      <c r="I33" s="132"/>
      <c r="J33" s="132"/>
      <c r="K33" s="132"/>
      <c r="L33" s="132"/>
    </row>
    <row r="34" spans="2:12" ht="25.5" customHeight="1" x14ac:dyDescent="0.25"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</row>
    <row r="35" spans="2:12" ht="15" customHeight="1" x14ac:dyDescent="0.25">
      <c r="B35" s="116" t="s">
        <v>103</v>
      </c>
      <c r="C35" s="116"/>
      <c r="D35" s="116"/>
      <c r="E35" s="116"/>
      <c r="F35" s="116"/>
      <c r="G35" s="116"/>
      <c r="H35" s="116"/>
      <c r="I35" s="116"/>
      <c r="J35" s="116"/>
      <c r="K35" s="116"/>
      <c r="L35" s="116"/>
    </row>
    <row r="36" spans="2:12" ht="15" customHeight="1" x14ac:dyDescent="0.25">
      <c r="B36" s="116"/>
      <c r="C36" s="116"/>
      <c r="D36" s="116"/>
      <c r="E36" s="116"/>
      <c r="F36" s="116"/>
      <c r="G36" s="116"/>
      <c r="H36" s="116"/>
      <c r="I36" s="116"/>
      <c r="J36" s="116"/>
      <c r="K36" s="116"/>
      <c r="L36" s="116"/>
    </row>
  </sheetData>
  <mergeCells count="27">
    <mergeCell ref="A1:J1"/>
    <mergeCell ref="A3:J3"/>
    <mergeCell ref="B4:L4"/>
    <mergeCell ref="B6:L6"/>
    <mergeCell ref="B8:F8"/>
    <mergeCell ref="B23:F23"/>
    <mergeCell ref="B24:F24"/>
    <mergeCell ref="B9:F9"/>
    <mergeCell ref="B10:F10"/>
    <mergeCell ref="B11:F11"/>
    <mergeCell ref="B12:F12"/>
    <mergeCell ref="B25:F25"/>
    <mergeCell ref="B26:F26"/>
    <mergeCell ref="B35:L36"/>
    <mergeCell ref="B13:F13"/>
    <mergeCell ref="B14:F14"/>
    <mergeCell ref="B15:F15"/>
    <mergeCell ref="B17:F17"/>
    <mergeCell ref="B19:F19"/>
    <mergeCell ref="B20:F20"/>
    <mergeCell ref="B21:F21"/>
    <mergeCell ref="B27:F27"/>
    <mergeCell ref="B28:F28"/>
    <mergeCell ref="B31:L31"/>
    <mergeCell ref="B32:L32"/>
    <mergeCell ref="B33:L34"/>
    <mergeCell ref="B22:F22"/>
  </mergeCells>
  <phoneticPr fontId="15" type="noConversion"/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73"/>
  <sheetViews>
    <sheetView tabSelected="1" topLeftCell="A19" workbookViewId="0">
      <selection activeCell="N27" sqref="N27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4" width="24.7109375" customWidth="1"/>
    <col min="5" max="5" width="17.28515625" customWidth="1"/>
    <col min="6" max="6" width="17.5703125" customWidth="1"/>
    <col min="7" max="7" width="17.140625" customWidth="1"/>
    <col min="8" max="8" width="15.85546875" customWidth="1"/>
    <col min="9" max="9" width="16.85546875" customWidth="1"/>
    <col min="10" max="10" width="10.7109375" customWidth="1"/>
  </cols>
  <sheetData>
    <row r="1" spans="1:11" ht="51.75" customHeight="1" x14ac:dyDescent="0.25">
      <c r="A1" s="139" t="s">
        <v>123</v>
      </c>
      <c r="B1" s="139"/>
      <c r="C1" s="139"/>
      <c r="D1" s="139"/>
      <c r="E1" s="139"/>
      <c r="F1" s="139"/>
      <c r="G1" s="139"/>
      <c r="H1" s="139"/>
      <c r="I1" s="139"/>
      <c r="J1" s="139"/>
    </row>
    <row r="2" spans="1:11" ht="18" customHeight="1" x14ac:dyDescent="0.25">
      <c r="A2" s="1"/>
      <c r="B2" s="1"/>
      <c r="C2" s="1"/>
      <c r="D2" s="1"/>
      <c r="E2" s="1"/>
      <c r="F2" s="1"/>
      <c r="G2" s="1"/>
      <c r="H2" s="1"/>
      <c r="I2" s="1"/>
    </row>
    <row r="3" spans="1:11" ht="15.75" x14ac:dyDescent="0.25">
      <c r="A3" s="139" t="s">
        <v>22</v>
      </c>
      <c r="B3" s="139"/>
      <c r="C3" s="139"/>
      <c r="D3" s="139"/>
      <c r="E3" s="139"/>
      <c r="F3" s="139"/>
      <c r="G3" s="139"/>
      <c r="H3" s="140"/>
      <c r="I3" s="140"/>
    </row>
    <row r="4" spans="1:11" ht="18" x14ac:dyDescent="0.25">
      <c r="A4" s="1"/>
      <c r="B4" s="1"/>
      <c r="C4" s="1"/>
      <c r="D4" s="1"/>
      <c r="E4" s="1"/>
      <c r="F4" s="1"/>
      <c r="G4" s="1"/>
      <c r="H4" s="2"/>
      <c r="I4" s="2"/>
    </row>
    <row r="5" spans="1:11" ht="18" customHeight="1" x14ac:dyDescent="0.25">
      <c r="A5" s="141" t="s">
        <v>105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</row>
    <row r="6" spans="1:11" ht="18" x14ac:dyDescent="0.25">
      <c r="A6" s="1"/>
      <c r="B6" s="1"/>
      <c r="C6" s="1"/>
      <c r="D6" s="1"/>
      <c r="E6" s="1"/>
      <c r="F6" s="1"/>
      <c r="G6" s="1"/>
      <c r="H6" s="2"/>
      <c r="I6" s="2"/>
    </row>
    <row r="7" spans="1:11" ht="15.75" customHeight="1" x14ac:dyDescent="0.25">
      <c r="A7" s="141" t="s">
        <v>106</v>
      </c>
      <c r="B7" s="141"/>
      <c r="C7" s="141"/>
      <c r="D7" s="141"/>
      <c r="E7" s="141"/>
      <c r="F7" s="141"/>
      <c r="G7" s="141"/>
      <c r="H7" s="141"/>
      <c r="I7" s="141"/>
      <c r="J7" s="141"/>
      <c r="K7" s="141"/>
    </row>
    <row r="8" spans="1:11" ht="18" x14ac:dyDescent="0.25">
      <c r="A8" s="1"/>
      <c r="B8" s="1"/>
      <c r="C8" s="1"/>
      <c r="D8" s="1"/>
      <c r="E8" s="1"/>
      <c r="F8" s="1"/>
      <c r="G8" s="1"/>
      <c r="H8" s="2"/>
      <c r="I8" s="2"/>
    </row>
    <row r="9" spans="1:11" ht="27.75" customHeight="1" x14ac:dyDescent="0.25">
      <c r="A9" s="13" t="s">
        <v>5</v>
      </c>
      <c r="B9" s="12" t="s">
        <v>6</v>
      </c>
      <c r="C9" s="12" t="s">
        <v>7</v>
      </c>
      <c r="D9" s="12" t="s">
        <v>3</v>
      </c>
      <c r="E9" s="12" t="s">
        <v>107</v>
      </c>
      <c r="F9" s="12" t="s">
        <v>124</v>
      </c>
      <c r="G9" s="12" t="s">
        <v>125</v>
      </c>
      <c r="H9" s="12" t="s">
        <v>84</v>
      </c>
      <c r="I9" s="12" t="s">
        <v>108</v>
      </c>
    </row>
    <row r="10" spans="1:11" ht="12" customHeight="1" x14ac:dyDescent="0.25">
      <c r="A10" s="57">
        <v>1</v>
      </c>
      <c r="B10" s="58">
        <v>2</v>
      </c>
      <c r="C10" s="58">
        <v>3</v>
      </c>
      <c r="D10" s="58">
        <v>4</v>
      </c>
      <c r="E10" s="58">
        <v>5</v>
      </c>
      <c r="F10" s="58">
        <v>6</v>
      </c>
      <c r="G10" s="58">
        <v>7</v>
      </c>
      <c r="H10" s="58" t="s">
        <v>109</v>
      </c>
      <c r="I10" s="58" t="s">
        <v>110</v>
      </c>
    </row>
    <row r="11" spans="1:11" ht="15.75" customHeight="1" x14ac:dyDescent="0.25">
      <c r="A11" s="5">
        <v>6</v>
      </c>
      <c r="B11" s="5"/>
      <c r="C11" s="5"/>
      <c r="D11" s="5" t="s">
        <v>8</v>
      </c>
      <c r="E11" s="36">
        <f>E12+E17+E19+E21+E24</f>
        <v>1572120.48</v>
      </c>
      <c r="F11" s="36">
        <f>F12+F17+F19+F21+F24</f>
        <v>3769850</v>
      </c>
      <c r="G11" s="36">
        <f t="shared" ref="G11" si="0">G12+G17+G19+G21+G24</f>
        <v>1902408.5399999998</v>
      </c>
      <c r="H11" s="94">
        <f>G11/E11*100</f>
        <v>121.00908067809154</v>
      </c>
      <c r="I11" s="94">
        <f>G11/F11*100</f>
        <v>50.463772829157648</v>
      </c>
    </row>
    <row r="12" spans="1:11" ht="38.25" x14ac:dyDescent="0.25">
      <c r="A12" s="5"/>
      <c r="B12" s="10">
        <v>63</v>
      </c>
      <c r="C12" s="10"/>
      <c r="D12" s="10" t="s">
        <v>31</v>
      </c>
      <c r="E12" s="37">
        <v>1219213.4100000001</v>
      </c>
      <c r="F12" s="37">
        <f>F13+F14+F15+F16</f>
        <v>2887710</v>
      </c>
      <c r="G12" s="37">
        <f>G13+G14+G15+G16</f>
        <v>1482541.3099999998</v>
      </c>
      <c r="H12" s="95">
        <f>G12/E12*100</f>
        <v>121.59817943603488</v>
      </c>
      <c r="I12" s="95">
        <f>G12/F12*100</f>
        <v>51.339688195836828</v>
      </c>
    </row>
    <row r="13" spans="1:11" ht="25.5" x14ac:dyDescent="0.25">
      <c r="A13" s="6"/>
      <c r="B13" s="6"/>
      <c r="C13" s="7">
        <v>51</v>
      </c>
      <c r="D13" s="11" t="s">
        <v>35</v>
      </c>
      <c r="E13" s="37">
        <v>6195.6</v>
      </c>
      <c r="F13" s="39">
        <v>6000</v>
      </c>
      <c r="G13" s="39">
        <v>0</v>
      </c>
      <c r="H13" s="95">
        <v>0</v>
      </c>
      <c r="I13" s="95">
        <v>0</v>
      </c>
    </row>
    <row r="14" spans="1:11" x14ac:dyDescent="0.25">
      <c r="A14" s="6"/>
      <c r="B14" s="6"/>
      <c r="C14" s="7">
        <v>52</v>
      </c>
      <c r="D14" s="7" t="s">
        <v>36</v>
      </c>
      <c r="E14" s="37">
        <v>1188793.46</v>
      </c>
      <c r="F14" s="39">
        <v>2841000</v>
      </c>
      <c r="G14" s="39">
        <v>1464653.67</v>
      </c>
      <c r="H14" s="95">
        <f t="shared" ref="H14:H26" si="1">G14/E14*100</f>
        <v>123.20505784074551</v>
      </c>
      <c r="I14" s="95">
        <f t="shared" ref="I14:I26" si="2">G14/F14*100</f>
        <v>51.554159450897565</v>
      </c>
    </row>
    <row r="15" spans="1:11" ht="38.25" x14ac:dyDescent="0.25">
      <c r="A15" s="6"/>
      <c r="B15" s="6"/>
      <c r="C15" s="7">
        <v>55</v>
      </c>
      <c r="D15" s="11" t="s">
        <v>37</v>
      </c>
      <c r="E15" s="37">
        <v>0</v>
      </c>
      <c r="F15" s="39">
        <v>9900</v>
      </c>
      <c r="G15" s="39">
        <v>0</v>
      </c>
      <c r="H15" s="95">
        <v>0</v>
      </c>
      <c r="I15" s="95">
        <f t="shared" si="2"/>
        <v>0</v>
      </c>
    </row>
    <row r="16" spans="1:11" ht="25.5" x14ac:dyDescent="0.25">
      <c r="A16" s="6"/>
      <c r="B16" s="16"/>
      <c r="C16" s="7">
        <v>56</v>
      </c>
      <c r="D16" s="11" t="s">
        <v>38</v>
      </c>
      <c r="E16" s="37">
        <v>24224.35</v>
      </c>
      <c r="F16" s="39">
        <v>30810</v>
      </c>
      <c r="G16" s="39">
        <v>17887.64</v>
      </c>
      <c r="H16" s="95">
        <f t="shared" si="1"/>
        <v>73.841568504418078</v>
      </c>
      <c r="I16" s="95">
        <f t="shared" si="2"/>
        <v>58.057903278156445</v>
      </c>
    </row>
    <row r="17" spans="1:9" x14ac:dyDescent="0.25">
      <c r="A17" s="6"/>
      <c r="B17" s="6">
        <v>64</v>
      </c>
      <c r="C17" s="7"/>
      <c r="D17" s="27" t="s">
        <v>40</v>
      </c>
      <c r="E17" s="37">
        <v>0</v>
      </c>
      <c r="F17" s="39">
        <f>F18+0</f>
        <v>0</v>
      </c>
      <c r="G17" s="39">
        <v>0</v>
      </c>
      <c r="H17" s="95" t="e">
        <f t="shared" si="1"/>
        <v>#DIV/0!</v>
      </c>
      <c r="I17" s="95">
        <v>0</v>
      </c>
    </row>
    <row r="18" spans="1:9" x14ac:dyDescent="0.25">
      <c r="A18" s="6"/>
      <c r="B18" s="6"/>
      <c r="C18" s="7">
        <v>31</v>
      </c>
      <c r="D18" s="11" t="s">
        <v>29</v>
      </c>
      <c r="E18" s="37">
        <v>0</v>
      </c>
      <c r="F18" s="39">
        <v>0</v>
      </c>
      <c r="G18" s="39">
        <v>0</v>
      </c>
      <c r="H18" s="95" t="e">
        <f t="shared" si="1"/>
        <v>#DIV/0!</v>
      </c>
      <c r="I18" s="95">
        <v>0</v>
      </c>
    </row>
    <row r="19" spans="1:9" ht="51" x14ac:dyDescent="0.25">
      <c r="A19" s="6"/>
      <c r="B19" s="6">
        <v>65</v>
      </c>
      <c r="C19" s="7"/>
      <c r="D19" s="27" t="s">
        <v>39</v>
      </c>
      <c r="E19" s="37">
        <v>82924.070000000007</v>
      </c>
      <c r="F19" s="39">
        <f>F20+0</f>
        <v>190500</v>
      </c>
      <c r="G19" s="39">
        <v>91739.8</v>
      </c>
      <c r="H19" s="95">
        <f t="shared" si="1"/>
        <v>110.63108696907906</v>
      </c>
      <c r="I19" s="95">
        <f t="shared" si="2"/>
        <v>48.157375328083987</v>
      </c>
    </row>
    <row r="20" spans="1:9" ht="25.5" x14ac:dyDescent="0.25">
      <c r="A20" s="6"/>
      <c r="B20" s="6"/>
      <c r="C20" s="7">
        <v>43</v>
      </c>
      <c r="D20" s="11" t="s">
        <v>33</v>
      </c>
      <c r="E20" s="37">
        <v>82924.070000000007</v>
      </c>
      <c r="F20" s="39">
        <v>190500</v>
      </c>
      <c r="G20" s="39">
        <v>91739.8</v>
      </c>
      <c r="H20" s="95">
        <f t="shared" si="1"/>
        <v>110.63108696907906</v>
      </c>
      <c r="I20" s="95">
        <f t="shared" si="2"/>
        <v>48.157375328083987</v>
      </c>
    </row>
    <row r="21" spans="1:9" ht="51" x14ac:dyDescent="0.25">
      <c r="A21" s="6"/>
      <c r="B21" s="6">
        <v>66</v>
      </c>
      <c r="C21" s="7"/>
      <c r="D21" s="27" t="s">
        <v>42</v>
      </c>
      <c r="E21" s="37">
        <v>24390.639999999999</v>
      </c>
      <c r="F21" s="37">
        <f>F22+F23</f>
        <v>47300</v>
      </c>
      <c r="G21" s="37">
        <f>G22+G23</f>
        <v>19993.150000000001</v>
      </c>
      <c r="H21" s="95">
        <f t="shared" si="1"/>
        <v>81.970583797719129</v>
      </c>
      <c r="I21" s="95">
        <f t="shared" si="2"/>
        <v>42.268816067653283</v>
      </c>
    </row>
    <row r="22" spans="1:9" x14ac:dyDescent="0.25">
      <c r="A22" s="6"/>
      <c r="B22" s="6"/>
      <c r="C22" s="7">
        <v>31</v>
      </c>
      <c r="D22" s="27" t="s">
        <v>29</v>
      </c>
      <c r="E22" s="37">
        <v>15556.69</v>
      </c>
      <c r="F22" s="39">
        <v>41300</v>
      </c>
      <c r="G22" s="39">
        <v>16818.88</v>
      </c>
      <c r="H22" s="95">
        <f t="shared" si="1"/>
        <v>108.11348686642211</v>
      </c>
      <c r="I22" s="95">
        <f t="shared" si="2"/>
        <v>40.723680387409203</v>
      </c>
    </row>
    <row r="23" spans="1:9" x14ac:dyDescent="0.25">
      <c r="A23" s="6"/>
      <c r="B23" s="6"/>
      <c r="C23" s="7">
        <v>61</v>
      </c>
      <c r="D23" s="11" t="s">
        <v>43</v>
      </c>
      <c r="E23" s="37">
        <v>8833.9500000000007</v>
      </c>
      <c r="F23" s="39">
        <v>6000</v>
      </c>
      <c r="G23" s="39">
        <v>3174.27</v>
      </c>
      <c r="H23" s="95">
        <f t="shared" si="1"/>
        <v>35.932623571561983</v>
      </c>
      <c r="I23" s="95">
        <f t="shared" si="2"/>
        <v>52.904499999999999</v>
      </c>
    </row>
    <row r="24" spans="1:9" ht="38.25" x14ac:dyDescent="0.25">
      <c r="A24" s="6"/>
      <c r="B24" s="6">
        <v>67</v>
      </c>
      <c r="C24" s="7"/>
      <c r="D24" s="10" t="s">
        <v>32</v>
      </c>
      <c r="E24" s="37">
        <v>245592.36</v>
      </c>
      <c r="F24" s="37">
        <f>F25+F26</f>
        <v>644340</v>
      </c>
      <c r="G24" s="37">
        <f>G25+G26</f>
        <v>308134.27999999997</v>
      </c>
      <c r="H24" s="95">
        <f t="shared" si="1"/>
        <v>125.46574331546796</v>
      </c>
      <c r="I24" s="95">
        <f t="shared" si="2"/>
        <v>47.821690411894338</v>
      </c>
    </row>
    <row r="25" spans="1:9" x14ac:dyDescent="0.25">
      <c r="A25" s="6"/>
      <c r="B25" s="6"/>
      <c r="C25" s="7">
        <v>11</v>
      </c>
      <c r="D25" s="11" t="s">
        <v>9</v>
      </c>
      <c r="E25" s="37">
        <v>138943.99</v>
      </c>
      <c r="F25" s="39">
        <v>446440</v>
      </c>
      <c r="G25" s="39">
        <v>210659.36</v>
      </c>
      <c r="H25" s="95">
        <f t="shared" si="1"/>
        <v>151.61458944715781</v>
      </c>
      <c r="I25" s="95">
        <f t="shared" si="2"/>
        <v>47.186488665890153</v>
      </c>
    </row>
    <row r="26" spans="1:9" ht="25.5" x14ac:dyDescent="0.25">
      <c r="A26" s="6"/>
      <c r="B26" s="6"/>
      <c r="C26" s="7">
        <v>12</v>
      </c>
      <c r="D26" s="11" t="s">
        <v>41</v>
      </c>
      <c r="E26" s="37">
        <v>106648.37</v>
      </c>
      <c r="F26" s="39">
        <v>197900</v>
      </c>
      <c r="G26" s="39">
        <v>97474.92</v>
      </c>
      <c r="H26" s="95">
        <f t="shared" si="1"/>
        <v>91.398415184404598</v>
      </c>
      <c r="I26" s="95">
        <f t="shared" si="2"/>
        <v>49.25463365336028</v>
      </c>
    </row>
    <row r="27" spans="1:9" ht="25.5" x14ac:dyDescent="0.25">
      <c r="A27" s="8">
        <v>7</v>
      </c>
      <c r="B27" s="9"/>
      <c r="C27" s="9"/>
      <c r="D27" s="14" t="s">
        <v>10</v>
      </c>
      <c r="E27" s="37">
        <v>0</v>
      </c>
      <c r="F27" s="39">
        <v>0</v>
      </c>
      <c r="G27" s="39">
        <v>0</v>
      </c>
      <c r="H27" s="39">
        <v>0</v>
      </c>
      <c r="I27" s="98">
        <v>0</v>
      </c>
    </row>
    <row r="28" spans="1:9" ht="38.25" x14ac:dyDescent="0.25">
      <c r="A28" s="10"/>
      <c r="B28" s="10">
        <v>72</v>
      </c>
      <c r="C28" s="10"/>
      <c r="D28" s="15" t="s">
        <v>30</v>
      </c>
      <c r="E28" s="37">
        <v>0</v>
      </c>
      <c r="F28" s="39">
        <v>0</v>
      </c>
      <c r="G28" s="39">
        <v>0</v>
      </c>
      <c r="H28" s="39">
        <v>0</v>
      </c>
      <c r="I28" s="98">
        <v>0</v>
      </c>
    </row>
    <row r="29" spans="1:9" x14ac:dyDescent="0.25">
      <c r="A29" s="10"/>
      <c r="B29" s="10"/>
      <c r="C29" s="7">
        <v>11</v>
      </c>
      <c r="D29" s="7" t="s">
        <v>9</v>
      </c>
      <c r="E29" s="37">
        <v>0</v>
      </c>
      <c r="F29" s="39">
        <v>0</v>
      </c>
      <c r="G29" s="39">
        <v>0</v>
      </c>
      <c r="H29" s="39">
        <v>0</v>
      </c>
      <c r="I29" s="98">
        <v>0</v>
      </c>
    </row>
    <row r="31" spans="1:9" ht="15.75" x14ac:dyDescent="0.25">
      <c r="A31" s="139" t="s">
        <v>11</v>
      </c>
      <c r="B31" s="142"/>
      <c r="C31" s="142"/>
      <c r="D31" s="142"/>
      <c r="E31" s="142"/>
      <c r="F31" s="142"/>
      <c r="G31" s="142"/>
      <c r="H31" s="142"/>
      <c r="I31" s="142"/>
    </row>
    <row r="32" spans="1:9" ht="18" x14ac:dyDescent="0.25">
      <c r="A32" s="1"/>
      <c r="B32" s="1"/>
      <c r="C32" s="1"/>
      <c r="D32" s="1"/>
      <c r="E32" s="1"/>
      <c r="F32" s="1"/>
      <c r="G32" s="1"/>
      <c r="H32" s="2"/>
      <c r="I32" s="2"/>
    </row>
    <row r="33" spans="1:9" ht="25.5" x14ac:dyDescent="0.25">
      <c r="A33" s="13" t="s">
        <v>5</v>
      </c>
      <c r="B33" s="12" t="s">
        <v>6</v>
      </c>
      <c r="C33" s="12" t="s">
        <v>7</v>
      </c>
      <c r="D33" s="12" t="s">
        <v>12</v>
      </c>
      <c r="E33" s="12" t="s">
        <v>107</v>
      </c>
      <c r="F33" s="12" t="s">
        <v>124</v>
      </c>
      <c r="G33" s="12" t="s">
        <v>125</v>
      </c>
      <c r="H33" s="12" t="s">
        <v>84</v>
      </c>
      <c r="I33" s="12" t="s">
        <v>108</v>
      </c>
    </row>
    <row r="34" spans="1:9" ht="12" customHeight="1" x14ac:dyDescent="0.25">
      <c r="A34" s="57">
        <v>1</v>
      </c>
      <c r="B34" s="58">
        <v>2</v>
      </c>
      <c r="C34" s="58">
        <v>3</v>
      </c>
      <c r="D34" s="58">
        <v>4</v>
      </c>
      <c r="E34" s="58">
        <v>5</v>
      </c>
      <c r="F34" s="58">
        <v>6</v>
      </c>
      <c r="G34" s="58">
        <v>7</v>
      </c>
      <c r="H34" s="58" t="s">
        <v>109</v>
      </c>
      <c r="I34" s="58" t="s">
        <v>110</v>
      </c>
    </row>
    <row r="35" spans="1:9" ht="15.75" customHeight="1" x14ac:dyDescent="0.25">
      <c r="A35" s="5">
        <v>3</v>
      </c>
      <c r="B35" s="5"/>
      <c r="C35" s="5"/>
      <c r="D35" s="5" t="s">
        <v>13</v>
      </c>
      <c r="E35" s="36">
        <f>E36+E43+E53+E57+E61</f>
        <v>1559738.6600000001</v>
      </c>
      <c r="F35" s="36">
        <f>F36+F43+F53+F57+F61</f>
        <v>3647270</v>
      </c>
      <c r="G35" s="36">
        <f>G36+G43+G53+G57+G61</f>
        <v>1890995.92</v>
      </c>
      <c r="H35" s="94">
        <f>G35/E35*100</f>
        <v>121.2379976527606</v>
      </c>
      <c r="I35" s="94">
        <f>G35/F35*100</f>
        <v>51.846886027083272</v>
      </c>
    </row>
    <row r="36" spans="1:9" ht="15.75" customHeight="1" x14ac:dyDescent="0.25">
      <c r="A36" s="5"/>
      <c r="B36" s="10">
        <v>31</v>
      </c>
      <c r="C36" s="10"/>
      <c r="D36" s="10" t="s">
        <v>14</v>
      </c>
      <c r="E36" s="37">
        <f t="shared" ref="E36:F36" si="3">E37+E38+E40+E41+E42</f>
        <v>1219867.8</v>
      </c>
      <c r="F36" s="37">
        <f t="shared" si="3"/>
        <v>2744620</v>
      </c>
      <c r="G36" s="37">
        <f>G37+G38+G39+G40+G41+G42</f>
        <v>1512120.39</v>
      </c>
      <c r="H36" s="95">
        <f>G36/E36*100</f>
        <v>123.95772640281184</v>
      </c>
      <c r="I36" s="95">
        <f>G36/F36*100</f>
        <v>55.093979858778262</v>
      </c>
    </row>
    <row r="37" spans="1:9" x14ac:dyDescent="0.25">
      <c r="A37" s="6"/>
      <c r="B37" s="6"/>
      <c r="C37" s="7">
        <v>11</v>
      </c>
      <c r="D37" s="7" t="s">
        <v>9</v>
      </c>
      <c r="E37" s="37">
        <v>96671.92</v>
      </c>
      <c r="F37" s="39">
        <v>218360</v>
      </c>
      <c r="G37" s="39">
        <v>142336.01</v>
      </c>
      <c r="H37" s="95">
        <f t="shared" ref="H37:H73" si="4">G37/E37*100</f>
        <v>147.23614675285233</v>
      </c>
      <c r="I37" s="95">
        <f t="shared" ref="I37:I73" si="5">G37/F37*100</f>
        <v>65.184104231544239</v>
      </c>
    </row>
    <row r="38" spans="1:9" ht="25.5" x14ac:dyDescent="0.25">
      <c r="A38" s="6"/>
      <c r="B38" s="6"/>
      <c r="C38" s="7">
        <v>43</v>
      </c>
      <c r="D38" s="11" t="s">
        <v>33</v>
      </c>
      <c r="E38" s="37">
        <v>35340.97</v>
      </c>
      <c r="F38" s="39">
        <v>76900</v>
      </c>
      <c r="G38" s="39">
        <v>34921.47</v>
      </c>
      <c r="H38" s="95">
        <f t="shared" si="4"/>
        <v>98.812992399472904</v>
      </c>
      <c r="I38" s="95">
        <f t="shared" si="5"/>
        <v>45.411534460338103</v>
      </c>
    </row>
    <row r="39" spans="1:9" ht="25.5" x14ac:dyDescent="0.25">
      <c r="A39" s="6"/>
      <c r="B39" s="6"/>
      <c r="C39" s="7">
        <v>51</v>
      </c>
      <c r="D39" s="11" t="s">
        <v>35</v>
      </c>
      <c r="E39" s="37">
        <v>0</v>
      </c>
      <c r="F39" s="39">
        <v>0</v>
      </c>
      <c r="G39" s="39">
        <v>2590</v>
      </c>
      <c r="H39" s="95">
        <v>0</v>
      </c>
      <c r="I39" s="95">
        <v>0</v>
      </c>
    </row>
    <row r="40" spans="1:9" x14ac:dyDescent="0.25">
      <c r="A40" s="6"/>
      <c r="B40" s="6"/>
      <c r="C40" s="7">
        <v>52</v>
      </c>
      <c r="D40" s="7" t="s">
        <v>36</v>
      </c>
      <c r="E40" s="37">
        <v>1062929.44</v>
      </c>
      <c r="F40" s="39">
        <v>2424100</v>
      </c>
      <c r="G40" s="39">
        <v>1319316.6399999999</v>
      </c>
      <c r="H40" s="95">
        <f t="shared" si="4"/>
        <v>124.12081087903633</v>
      </c>
      <c r="I40" s="95">
        <f t="shared" si="5"/>
        <v>54.425008869271061</v>
      </c>
    </row>
    <row r="41" spans="1:9" ht="38.25" x14ac:dyDescent="0.25">
      <c r="A41" s="6"/>
      <c r="B41" s="6"/>
      <c r="C41" s="7">
        <v>55</v>
      </c>
      <c r="D41" s="11" t="s">
        <v>37</v>
      </c>
      <c r="E41" s="37">
        <v>8395.68</v>
      </c>
      <c r="F41" s="39">
        <v>9300</v>
      </c>
      <c r="G41" s="39">
        <v>0</v>
      </c>
      <c r="H41" s="95">
        <f t="shared" si="4"/>
        <v>0</v>
      </c>
      <c r="I41" s="95">
        <f t="shared" si="5"/>
        <v>0</v>
      </c>
    </row>
    <row r="42" spans="1:9" ht="25.5" x14ac:dyDescent="0.25">
      <c r="A42" s="6"/>
      <c r="B42" s="6"/>
      <c r="C42" s="7">
        <v>56</v>
      </c>
      <c r="D42" s="11" t="s">
        <v>38</v>
      </c>
      <c r="E42" s="37">
        <v>16529.79</v>
      </c>
      <c r="F42" s="39">
        <v>15960</v>
      </c>
      <c r="G42" s="39">
        <v>12956.27</v>
      </c>
      <c r="H42" s="95">
        <f t="shared" si="4"/>
        <v>78.381334548109805</v>
      </c>
      <c r="I42" s="95">
        <f t="shared" si="5"/>
        <v>81.179636591478697</v>
      </c>
    </row>
    <row r="43" spans="1:9" x14ac:dyDescent="0.25">
      <c r="A43" s="6"/>
      <c r="B43" s="6">
        <v>32</v>
      </c>
      <c r="C43" s="7"/>
      <c r="D43" s="6" t="s">
        <v>25</v>
      </c>
      <c r="E43" s="37">
        <f t="shared" ref="E43:G43" si="6">E44+E45+E46+E47+E48+E49+E50+E51+E52</f>
        <v>335242.86000000004</v>
      </c>
      <c r="F43" s="37">
        <f t="shared" si="6"/>
        <v>772850</v>
      </c>
      <c r="G43" s="37">
        <f t="shared" si="6"/>
        <v>373941.83999999997</v>
      </c>
      <c r="H43" s="95">
        <f t="shared" si="4"/>
        <v>111.54356576005821</v>
      </c>
      <c r="I43" s="95">
        <f t="shared" si="5"/>
        <v>48.38478876884259</v>
      </c>
    </row>
    <row r="44" spans="1:9" x14ac:dyDescent="0.25">
      <c r="A44" s="6"/>
      <c r="B44" s="6"/>
      <c r="C44" s="7">
        <v>11</v>
      </c>
      <c r="D44" s="7" t="s">
        <v>9</v>
      </c>
      <c r="E44" s="37">
        <v>7086.59</v>
      </c>
      <c r="F44" s="39">
        <v>127100</v>
      </c>
      <c r="G44" s="39">
        <v>64560.09</v>
      </c>
      <c r="H44" s="95">
        <f t="shared" si="4"/>
        <v>911.01771091596925</v>
      </c>
      <c r="I44" s="95">
        <f t="shared" si="5"/>
        <v>50.794720692368209</v>
      </c>
    </row>
    <row r="45" spans="1:9" ht="25.5" x14ac:dyDescent="0.25">
      <c r="A45" s="6"/>
      <c r="B45" s="6"/>
      <c r="C45" s="7">
        <v>12</v>
      </c>
      <c r="D45" s="11" t="s">
        <v>41</v>
      </c>
      <c r="E45" s="37">
        <v>143703.07</v>
      </c>
      <c r="F45" s="39">
        <v>179900</v>
      </c>
      <c r="G45" s="39">
        <v>96298.98</v>
      </c>
      <c r="H45" s="95">
        <f t="shared" si="4"/>
        <v>67.012472315309608</v>
      </c>
      <c r="I45" s="95">
        <f t="shared" si="5"/>
        <v>53.529171762090044</v>
      </c>
    </row>
    <row r="46" spans="1:9" x14ac:dyDescent="0.25">
      <c r="A46" s="6"/>
      <c r="B46" s="6"/>
      <c r="C46" s="7">
        <v>31</v>
      </c>
      <c r="D46" s="11" t="s">
        <v>29</v>
      </c>
      <c r="E46" s="37">
        <v>10641.25</v>
      </c>
      <c r="F46" s="39">
        <v>30300</v>
      </c>
      <c r="G46" s="39">
        <v>11638.68</v>
      </c>
      <c r="H46" s="95">
        <f t="shared" si="4"/>
        <v>109.37324092564313</v>
      </c>
      <c r="I46" s="95">
        <f t="shared" si="5"/>
        <v>38.411485148514849</v>
      </c>
    </row>
    <row r="47" spans="1:9" ht="25.5" x14ac:dyDescent="0.25">
      <c r="A47" s="6"/>
      <c r="B47" s="6"/>
      <c r="C47" s="7">
        <v>43</v>
      </c>
      <c r="D47" s="11" t="s">
        <v>33</v>
      </c>
      <c r="E47" s="37">
        <v>34500.339999999997</v>
      </c>
      <c r="F47" s="39">
        <v>90600</v>
      </c>
      <c r="G47" s="39">
        <v>53483.94</v>
      </c>
      <c r="H47" s="95">
        <f t="shared" si="4"/>
        <v>155.02438526692782</v>
      </c>
      <c r="I47" s="95">
        <f t="shared" si="5"/>
        <v>59.033046357615895</v>
      </c>
    </row>
    <row r="48" spans="1:9" ht="25.5" x14ac:dyDescent="0.25">
      <c r="A48" s="6"/>
      <c r="B48" s="6"/>
      <c r="C48" s="7">
        <v>51</v>
      </c>
      <c r="D48" s="11" t="s">
        <v>35</v>
      </c>
      <c r="E48" s="37">
        <v>2095.1</v>
      </c>
      <c r="F48" s="39">
        <v>6000</v>
      </c>
      <c r="G48" s="39">
        <v>4553.97</v>
      </c>
      <c r="H48" s="95">
        <f t="shared" si="4"/>
        <v>217.36289437258364</v>
      </c>
      <c r="I48" s="95">
        <v>0</v>
      </c>
    </row>
    <row r="49" spans="1:9" x14ac:dyDescent="0.25">
      <c r="A49" s="6"/>
      <c r="B49" s="6"/>
      <c r="C49" s="7">
        <v>52</v>
      </c>
      <c r="D49" s="7" t="s">
        <v>36</v>
      </c>
      <c r="E49" s="37">
        <v>123257.39</v>
      </c>
      <c r="F49" s="39">
        <v>317500</v>
      </c>
      <c r="G49" s="39">
        <v>130843.81</v>
      </c>
      <c r="H49" s="95">
        <f t="shared" si="4"/>
        <v>106.15494129804306</v>
      </c>
      <c r="I49" s="95">
        <f t="shared" si="5"/>
        <v>41.210648818897639</v>
      </c>
    </row>
    <row r="50" spans="1:9" ht="38.25" x14ac:dyDescent="0.25">
      <c r="A50" s="6"/>
      <c r="B50" s="6"/>
      <c r="C50" s="7">
        <v>55</v>
      </c>
      <c r="D50" s="11" t="s">
        <v>37</v>
      </c>
      <c r="E50" s="37">
        <v>277.58</v>
      </c>
      <c r="F50" s="39">
        <v>600</v>
      </c>
      <c r="G50" s="39">
        <v>0</v>
      </c>
      <c r="H50" s="95">
        <f t="shared" si="4"/>
        <v>0</v>
      </c>
      <c r="I50" s="95">
        <f t="shared" si="5"/>
        <v>0</v>
      </c>
    </row>
    <row r="51" spans="1:9" ht="25.5" x14ac:dyDescent="0.25">
      <c r="A51" s="6"/>
      <c r="B51" s="6"/>
      <c r="C51" s="7">
        <v>56</v>
      </c>
      <c r="D51" s="11" t="s">
        <v>38</v>
      </c>
      <c r="E51" s="37">
        <v>10647.59</v>
      </c>
      <c r="F51" s="39">
        <v>14850</v>
      </c>
      <c r="G51" s="39">
        <v>9432.3700000000008</v>
      </c>
      <c r="H51" s="95">
        <f t="shared" si="4"/>
        <v>88.58690088555251</v>
      </c>
      <c r="I51" s="95">
        <f t="shared" si="5"/>
        <v>63.517643097643109</v>
      </c>
    </row>
    <row r="52" spans="1:9" x14ac:dyDescent="0.25">
      <c r="A52" s="6"/>
      <c r="B52" s="16"/>
      <c r="C52" s="7">
        <v>61</v>
      </c>
      <c r="D52" s="11" t="s">
        <v>43</v>
      </c>
      <c r="E52" s="37">
        <v>3033.95</v>
      </c>
      <c r="F52" s="39">
        <v>6000</v>
      </c>
      <c r="G52" s="39">
        <v>3130</v>
      </c>
      <c r="H52" s="95">
        <f t="shared" si="4"/>
        <v>103.16583991166632</v>
      </c>
      <c r="I52" s="95">
        <f t="shared" si="5"/>
        <v>52.166666666666664</v>
      </c>
    </row>
    <row r="53" spans="1:9" x14ac:dyDescent="0.25">
      <c r="A53" s="6"/>
      <c r="B53" s="6">
        <v>34</v>
      </c>
      <c r="C53" s="7"/>
      <c r="D53" s="27" t="s">
        <v>44</v>
      </c>
      <c r="E53" s="37">
        <f>E54+E55+E56</f>
        <v>1198.79</v>
      </c>
      <c r="F53" s="37">
        <f t="shared" ref="F53:G53" si="7">F54+F55+F56</f>
        <v>3200</v>
      </c>
      <c r="G53" s="37">
        <f t="shared" si="7"/>
        <v>1175.94</v>
      </c>
      <c r="H53" s="95">
        <f t="shared" si="4"/>
        <v>98.093911360621959</v>
      </c>
      <c r="I53" s="95">
        <f t="shared" si="5"/>
        <v>36.748125000000002</v>
      </c>
    </row>
    <row r="54" spans="1:9" ht="25.5" x14ac:dyDescent="0.25">
      <c r="A54" s="6"/>
      <c r="B54" s="6"/>
      <c r="C54" s="7">
        <v>12</v>
      </c>
      <c r="D54" s="11" t="s">
        <v>41</v>
      </c>
      <c r="E54" s="37">
        <v>1198.79</v>
      </c>
      <c r="F54" s="39">
        <v>1500</v>
      </c>
      <c r="G54" s="39">
        <v>1175.94</v>
      </c>
      <c r="H54" s="95">
        <f t="shared" si="4"/>
        <v>98.093911360621959</v>
      </c>
      <c r="I54" s="95">
        <f t="shared" si="5"/>
        <v>78.396000000000001</v>
      </c>
    </row>
    <row r="55" spans="1:9" x14ac:dyDescent="0.25">
      <c r="A55" s="6"/>
      <c r="B55" s="6"/>
      <c r="C55" s="7">
        <v>31</v>
      </c>
      <c r="D55" s="11" t="s">
        <v>29</v>
      </c>
      <c r="E55" s="37">
        <v>0</v>
      </c>
      <c r="F55" s="39">
        <v>1000</v>
      </c>
      <c r="G55" s="39">
        <v>0</v>
      </c>
      <c r="H55" s="95">
        <v>0</v>
      </c>
      <c r="I55" s="95">
        <f t="shared" si="5"/>
        <v>0</v>
      </c>
    </row>
    <row r="56" spans="1:9" x14ac:dyDescent="0.25">
      <c r="A56" s="6"/>
      <c r="B56" s="6"/>
      <c r="C56" s="7">
        <v>52</v>
      </c>
      <c r="D56" s="7" t="s">
        <v>36</v>
      </c>
      <c r="E56" s="37">
        <v>0</v>
      </c>
      <c r="F56" s="39">
        <v>700</v>
      </c>
      <c r="G56" s="39">
        <v>0</v>
      </c>
      <c r="H56" s="95">
        <v>0</v>
      </c>
      <c r="I56" s="95">
        <f t="shared" si="5"/>
        <v>0</v>
      </c>
    </row>
    <row r="57" spans="1:9" ht="38.25" x14ac:dyDescent="0.25">
      <c r="A57" s="6"/>
      <c r="B57" s="6">
        <v>37</v>
      </c>
      <c r="C57" s="7"/>
      <c r="D57" s="27" t="s">
        <v>45</v>
      </c>
      <c r="E57" s="37">
        <f t="shared" ref="E57:G57" si="8">E58+E59+E60</f>
        <v>490.76</v>
      </c>
      <c r="F57" s="37">
        <f t="shared" si="8"/>
        <v>123700</v>
      </c>
      <c r="G57" s="37">
        <f t="shared" si="8"/>
        <v>754.66</v>
      </c>
      <c r="H57" s="95">
        <f t="shared" si="4"/>
        <v>153.77373869100984</v>
      </c>
      <c r="I57" s="95">
        <f t="shared" si="5"/>
        <v>0.61007275666936134</v>
      </c>
    </row>
    <row r="58" spans="1:9" x14ac:dyDescent="0.25">
      <c r="A58" s="6"/>
      <c r="B58" s="6"/>
      <c r="C58" s="7">
        <v>11</v>
      </c>
      <c r="D58" s="7" t="s">
        <v>9</v>
      </c>
      <c r="E58" s="37">
        <v>460</v>
      </c>
      <c r="F58" s="39">
        <v>93700</v>
      </c>
      <c r="G58" s="39">
        <v>600</v>
      </c>
      <c r="H58" s="95">
        <f t="shared" si="4"/>
        <v>130.43478260869566</v>
      </c>
      <c r="I58" s="95">
        <f t="shared" si="5"/>
        <v>0.64034151547491991</v>
      </c>
    </row>
    <row r="59" spans="1:9" x14ac:dyDescent="0.25">
      <c r="A59" s="6"/>
      <c r="B59" s="6"/>
      <c r="C59" s="7">
        <v>31</v>
      </c>
      <c r="D59" s="11" t="s">
        <v>29</v>
      </c>
      <c r="E59" s="37">
        <v>0</v>
      </c>
      <c r="F59" s="39">
        <v>0</v>
      </c>
      <c r="G59" s="39">
        <v>0</v>
      </c>
      <c r="H59" s="95">
        <v>0</v>
      </c>
      <c r="I59" s="95">
        <v>0</v>
      </c>
    </row>
    <row r="60" spans="1:9" x14ac:dyDescent="0.25">
      <c r="A60" s="6"/>
      <c r="B60" s="6"/>
      <c r="C60" s="7">
        <v>52</v>
      </c>
      <c r="D60" s="7" t="s">
        <v>36</v>
      </c>
      <c r="E60" s="37">
        <v>30.76</v>
      </c>
      <c r="F60" s="39">
        <v>30000</v>
      </c>
      <c r="G60" s="39">
        <v>154.66</v>
      </c>
      <c r="H60" s="95">
        <f t="shared" si="4"/>
        <v>502.79583875162547</v>
      </c>
      <c r="I60" s="95">
        <f t="shared" si="5"/>
        <v>0.51553333333333329</v>
      </c>
    </row>
    <row r="61" spans="1:9" x14ac:dyDescent="0.25">
      <c r="A61" s="6"/>
      <c r="B61" s="6">
        <v>38</v>
      </c>
      <c r="C61" s="7"/>
      <c r="D61" s="27" t="s">
        <v>115</v>
      </c>
      <c r="E61" s="37">
        <f t="shared" ref="E61" si="9">E62+E63</f>
        <v>2938.4500000000003</v>
      </c>
      <c r="F61" s="37">
        <f>F62+F63</f>
        <v>2900</v>
      </c>
      <c r="G61" s="37">
        <f>G62+G63</f>
        <v>3003.09</v>
      </c>
      <c r="H61" s="95">
        <f t="shared" si="4"/>
        <v>102.19979921387126</v>
      </c>
      <c r="I61" s="95">
        <f t="shared" si="5"/>
        <v>103.55482758620691</v>
      </c>
    </row>
    <row r="62" spans="1:9" x14ac:dyDescent="0.25">
      <c r="A62" s="6"/>
      <c r="B62" s="6"/>
      <c r="C62" s="7">
        <v>11</v>
      </c>
      <c r="D62" s="7" t="s">
        <v>9</v>
      </c>
      <c r="E62" s="37">
        <v>703.34</v>
      </c>
      <c r="F62" s="37">
        <v>700</v>
      </c>
      <c r="G62" s="37">
        <v>688.26</v>
      </c>
      <c r="H62" s="95">
        <f t="shared" si="4"/>
        <v>97.855944493417113</v>
      </c>
      <c r="I62" s="95">
        <f t="shared" si="5"/>
        <v>98.322857142857146</v>
      </c>
    </row>
    <row r="63" spans="1:9" x14ac:dyDescent="0.25">
      <c r="A63" s="6"/>
      <c r="B63" s="6"/>
      <c r="C63" s="7">
        <v>52</v>
      </c>
      <c r="D63" s="7" t="s">
        <v>36</v>
      </c>
      <c r="E63" s="37">
        <v>2235.11</v>
      </c>
      <c r="F63" s="37">
        <v>2200</v>
      </c>
      <c r="G63" s="37">
        <v>2314.83</v>
      </c>
      <c r="H63" s="95">
        <f t="shared" si="4"/>
        <v>103.56671483730106</v>
      </c>
      <c r="I63" s="95">
        <f t="shared" si="5"/>
        <v>105.21954545454545</v>
      </c>
    </row>
    <row r="64" spans="1:9" ht="25.5" x14ac:dyDescent="0.25">
      <c r="A64" s="8">
        <v>4</v>
      </c>
      <c r="B64" s="9"/>
      <c r="C64" s="9"/>
      <c r="D64" s="14" t="s">
        <v>15</v>
      </c>
      <c r="E64" s="36">
        <f t="shared" ref="E64" si="10">E65+E67</f>
        <v>32718.239999999998</v>
      </c>
      <c r="F64" s="36">
        <f>F65+F67</f>
        <v>122580</v>
      </c>
      <c r="G64" s="36">
        <f>G65+G67</f>
        <v>10833.1</v>
      </c>
      <c r="H64" s="96">
        <f t="shared" si="4"/>
        <v>33.110277325430708</v>
      </c>
      <c r="I64" s="96">
        <f t="shared" si="5"/>
        <v>8.8375754609234782</v>
      </c>
    </row>
    <row r="65" spans="1:9" ht="38.25" x14ac:dyDescent="0.25">
      <c r="A65" s="10"/>
      <c r="B65" s="10">
        <v>41</v>
      </c>
      <c r="C65" s="10"/>
      <c r="D65" s="15" t="s">
        <v>16</v>
      </c>
      <c r="E65" s="37">
        <f t="shared" ref="E65" si="11">E66+0</f>
        <v>0</v>
      </c>
      <c r="F65" s="37">
        <f>F66+0</f>
        <v>0</v>
      </c>
      <c r="G65" s="37">
        <f>G66+0</f>
        <v>0</v>
      </c>
      <c r="H65" s="95">
        <v>0</v>
      </c>
      <c r="I65" s="95" t="e">
        <f t="shared" si="5"/>
        <v>#DIV/0!</v>
      </c>
    </row>
    <row r="66" spans="1:9" x14ac:dyDescent="0.25">
      <c r="A66" s="10"/>
      <c r="B66" s="10"/>
      <c r="C66" s="10">
        <v>31</v>
      </c>
      <c r="D66" s="11" t="s">
        <v>29</v>
      </c>
      <c r="E66" s="37">
        <v>0</v>
      </c>
      <c r="F66" s="37">
        <v>0</v>
      </c>
      <c r="G66" s="37">
        <v>0</v>
      </c>
      <c r="H66" s="95">
        <v>0</v>
      </c>
      <c r="I66" s="95" t="e">
        <f t="shared" si="5"/>
        <v>#DIV/0!</v>
      </c>
    </row>
    <row r="67" spans="1:9" ht="38.25" x14ac:dyDescent="0.25">
      <c r="A67" s="10"/>
      <c r="B67" s="10">
        <v>42</v>
      </c>
      <c r="D67" s="10" t="s">
        <v>34</v>
      </c>
      <c r="E67" s="37">
        <f>E68+E69+E70+E71+E72+E73</f>
        <v>32718.239999999998</v>
      </c>
      <c r="F67" s="37">
        <f>F68+F69+F70+F71+F72+F73</f>
        <v>122580</v>
      </c>
      <c r="G67" s="37">
        <f>G68+G69+G70+G71+G72+G73</f>
        <v>10833.1</v>
      </c>
      <c r="H67" s="95">
        <f t="shared" si="4"/>
        <v>33.110277325430708</v>
      </c>
      <c r="I67" s="95">
        <f t="shared" si="5"/>
        <v>8.8375754609234782</v>
      </c>
    </row>
    <row r="68" spans="1:9" x14ac:dyDescent="0.25">
      <c r="A68" s="10"/>
      <c r="B68" s="10"/>
      <c r="C68" s="10">
        <v>11</v>
      </c>
      <c r="D68" s="7" t="s">
        <v>9</v>
      </c>
      <c r="E68" s="37">
        <v>10122.77</v>
      </c>
      <c r="F68" s="39">
        <v>6580</v>
      </c>
      <c r="G68" s="39">
        <v>2475</v>
      </c>
      <c r="H68" s="95">
        <f t="shared" si="4"/>
        <v>24.449829443917029</v>
      </c>
      <c r="I68" s="95">
        <f t="shared" si="5"/>
        <v>37.61398176291793</v>
      </c>
    </row>
    <row r="69" spans="1:9" ht="25.5" x14ac:dyDescent="0.25">
      <c r="A69" s="10"/>
      <c r="B69" s="10"/>
      <c r="C69" s="10">
        <v>12</v>
      </c>
      <c r="D69" s="11" t="s">
        <v>41</v>
      </c>
      <c r="E69" s="37">
        <v>0</v>
      </c>
      <c r="F69" s="39">
        <v>16500</v>
      </c>
      <c r="G69" s="39">
        <v>0</v>
      </c>
      <c r="H69" s="95">
        <v>0</v>
      </c>
      <c r="I69" s="95">
        <f t="shared" si="5"/>
        <v>0</v>
      </c>
    </row>
    <row r="70" spans="1:9" x14ac:dyDescent="0.25">
      <c r="A70" s="10"/>
      <c r="B70" s="10"/>
      <c r="C70" s="10">
        <v>31</v>
      </c>
      <c r="D70" s="11" t="s">
        <v>29</v>
      </c>
      <c r="E70" s="37">
        <v>4915.4399999999996</v>
      </c>
      <c r="F70" s="39">
        <v>10000</v>
      </c>
      <c r="G70" s="39">
        <v>5136.75</v>
      </c>
      <c r="H70" s="95">
        <f t="shared" si="4"/>
        <v>104.50234363556467</v>
      </c>
      <c r="I70" s="95">
        <f t="shared" si="5"/>
        <v>51.3675</v>
      </c>
    </row>
    <row r="71" spans="1:9" ht="25.5" x14ac:dyDescent="0.25">
      <c r="A71" s="10"/>
      <c r="B71" s="10"/>
      <c r="C71" s="10">
        <v>43</v>
      </c>
      <c r="D71" s="11" t="s">
        <v>33</v>
      </c>
      <c r="E71" s="37">
        <v>11880.03</v>
      </c>
      <c r="F71" s="39">
        <v>23000</v>
      </c>
      <c r="G71" s="39">
        <v>3177.08</v>
      </c>
      <c r="H71" s="95">
        <f t="shared" si="4"/>
        <v>26.743030110193324</v>
      </c>
      <c r="I71" s="95">
        <f t="shared" si="5"/>
        <v>13.813391304347824</v>
      </c>
    </row>
    <row r="72" spans="1:9" x14ac:dyDescent="0.25">
      <c r="A72" s="10"/>
      <c r="B72" s="10"/>
      <c r="C72" s="7">
        <v>52</v>
      </c>
      <c r="D72" s="7" t="s">
        <v>36</v>
      </c>
      <c r="E72" s="37">
        <v>0</v>
      </c>
      <c r="F72" s="39">
        <v>66500</v>
      </c>
      <c r="G72" s="39">
        <v>0</v>
      </c>
      <c r="H72" s="95" t="e">
        <f t="shared" si="4"/>
        <v>#DIV/0!</v>
      </c>
      <c r="I72" s="95">
        <f t="shared" si="5"/>
        <v>0</v>
      </c>
    </row>
    <row r="73" spans="1:9" x14ac:dyDescent="0.25">
      <c r="A73" s="39"/>
      <c r="B73" s="39"/>
      <c r="C73" s="71">
        <v>61</v>
      </c>
      <c r="D73" s="72" t="s">
        <v>43</v>
      </c>
      <c r="E73" s="39">
        <v>5800</v>
      </c>
      <c r="F73" s="39">
        <v>0</v>
      </c>
      <c r="G73" s="39">
        <v>44.27</v>
      </c>
      <c r="H73" s="95">
        <f t="shared" si="4"/>
        <v>0.76327586206896558</v>
      </c>
      <c r="I73" s="95" t="e">
        <f t="shared" si="5"/>
        <v>#DIV/0!</v>
      </c>
    </row>
  </sheetData>
  <mergeCells count="5">
    <mergeCell ref="A31:I31"/>
    <mergeCell ref="A3:I3"/>
    <mergeCell ref="A1:J1"/>
    <mergeCell ref="A5:K5"/>
    <mergeCell ref="A7:K7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12"/>
  <sheetViews>
    <sheetView workbookViewId="0">
      <selection activeCell="H13" sqref="H13"/>
    </sheetView>
  </sheetViews>
  <sheetFormatPr defaultRowHeight="15" x14ac:dyDescent="0.25"/>
  <cols>
    <col min="1" max="1" width="37.7109375" customWidth="1"/>
    <col min="2" max="6" width="25.28515625" customWidth="1"/>
  </cols>
  <sheetData>
    <row r="1" spans="1:10" ht="42" customHeight="1" x14ac:dyDescent="0.25">
      <c r="A1" s="139" t="s">
        <v>123</v>
      </c>
      <c r="B1" s="139"/>
      <c r="C1" s="139"/>
      <c r="D1" s="139"/>
      <c r="E1" s="139"/>
      <c r="F1" s="139"/>
      <c r="G1" s="139"/>
      <c r="H1" s="139"/>
      <c r="I1" s="139"/>
      <c r="J1" s="139"/>
    </row>
    <row r="2" spans="1:10" ht="18" customHeight="1" x14ac:dyDescent="0.25">
      <c r="A2" s="1"/>
      <c r="B2" s="1"/>
      <c r="C2" s="1"/>
      <c r="D2" s="1"/>
      <c r="E2" s="1"/>
      <c r="F2" s="1"/>
    </row>
    <row r="3" spans="1:10" ht="15.75" x14ac:dyDescent="0.25">
      <c r="A3" s="139" t="s">
        <v>22</v>
      </c>
      <c r="B3" s="139"/>
      <c r="C3" s="139"/>
      <c r="D3" s="139"/>
      <c r="E3" s="140"/>
      <c r="F3" s="140"/>
    </row>
    <row r="4" spans="1:10" ht="18" x14ac:dyDescent="0.25">
      <c r="A4" s="1"/>
      <c r="B4" s="1"/>
      <c r="C4" s="1"/>
      <c r="D4" s="1"/>
      <c r="E4" s="2"/>
      <c r="F4" s="2"/>
    </row>
    <row r="5" spans="1:10" ht="18" customHeight="1" x14ac:dyDescent="0.25">
      <c r="A5" s="139" t="s">
        <v>4</v>
      </c>
      <c r="B5" s="143"/>
      <c r="C5" s="143"/>
      <c r="D5" s="143"/>
      <c r="E5" s="143"/>
      <c r="F5" s="143"/>
    </row>
    <row r="6" spans="1:10" ht="18" x14ac:dyDescent="0.25">
      <c r="A6" s="1"/>
      <c r="B6" s="1"/>
      <c r="C6" s="1"/>
      <c r="D6" s="1"/>
      <c r="E6" s="2"/>
      <c r="F6" s="2"/>
    </row>
    <row r="7" spans="1:10" ht="15.75" x14ac:dyDescent="0.25">
      <c r="A7" s="139" t="s">
        <v>17</v>
      </c>
      <c r="B7" s="142"/>
      <c r="C7" s="142"/>
      <c r="D7" s="142"/>
      <c r="E7" s="142"/>
      <c r="F7" s="142"/>
    </row>
    <row r="8" spans="1:10" ht="18" x14ac:dyDescent="0.25">
      <c r="A8" s="1"/>
      <c r="B8" s="1"/>
      <c r="C8" s="1"/>
      <c r="D8" s="1"/>
      <c r="E8" s="2"/>
      <c r="F8" s="2"/>
    </row>
    <row r="9" spans="1:10" ht="25.5" x14ac:dyDescent="0.25">
      <c r="A9" s="13" t="s">
        <v>18</v>
      </c>
      <c r="B9" s="54" t="s">
        <v>111</v>
      </c>
      <c r="C9" s="54" t="s">
        <v>126</v>
      </c>
      <c r="D9" s="54" t="s">
        <v>127</v>
      </c>
      <c r="E9" s="54" t="s">
        <v>84</v>
      </c>
      <c r="F9" s="54" t="s">
        <v>85</v>
      </c>
    </row>
    <row r="10" spans="1:10" ht="15.75" customHeight="1" x14ac:dyDescent="0.25">
      <c r="A10" s="59">
        <v>1</v>
      </c>
      <c r="B10" s="59">
        <v>2</v>
      </c>
      <c r="C10" s="59">
        <v>3</v>
      </c>
      <c r="D10" s="59">
        <v>4</v>
      </c>
      <c r="E10" s="59" t="s">
        <v>112</v>
      </c>
      <c r="F10" s="59" t="s">
        <v>113</v>
      </c>
    </row>
    <row r="11" spans="1:10" ht="15.75" customHeight="1" x14ac:dyDescent="0.25">
      <c r="A11" s="5" t="s">
        <v>46</v>
      </c>
      <c r="B11" s="36">
        <f>B12+B17+B19+B21+B24</f>
        <v>1592456.9</v>
      </c>
      <c r="C11" s="38">
        <v>3769850</v>
      </c>
      <c r="D11" s="38">
        <v>1901829.02</v>
      </c>
      <c r="E11" s="34">
        <f>D11/B11*100</f>
        <v>119.42734651091658</v>
      </c>
      <c r="F11" s="34">
        <f>D11/C11*100</f>
        <v>50.448400334230804</v>
      </c>
    </row>
    <row r="12" spans="1:10" x14ac:dyDescent="0.25">
      <c r="A12" s="11" t="s">
        <v>47</v>
      </c>
      <c r="B12" s="38">
        <v>1592456.9</v>
      </c>
      <c r="C12" s="38">
        <v>3769850</v>
      </c>
      <c r="D12" s="38">
        <v>1901829.02</v>
      </c>
      <c r="E12" s="34">
        <f>D12/B12*100</f>
        <v>119.42734651091658</v>
      </c>
      <c r="F12" s="34">
        <f>D12/C12*100</f>
        <v>50.448400334230804</v>
      </c>
    </row>
  </sheetData>
  <mergeCells count="4">
    <mergeCell ref="A3:F3"/>
    <mergeCell ref="A5:F5"/>
    <mergeCell ref="A7:F7"/>
    <mergeCell ref="A1:J1"/>
  </mergeCells>
  <pageMargins left="0.7" right="0.7" top="0.75" bottom="0.75" header="0.3" footer="0.3"/>
  <pageSetup paperSize="9" scale="79" orientation="landscape" r:id="rId1"/>
</worksheet>
</file>

<file path=xl/worksheets/sheet4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14"/>
  <sheetViews>
    <sheetView workbookViewId="0">
      <selection activeCell="H24" sqref="H24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9" width="25.28515625" customWidth="1"/>
  </cols>
  <sheetData>
    <row r="1" spans="1:11" ht="42" customHeight="1" x14ac:dyDescent="0.25">
      <c r="A1" s="139" t="s">
        <v>123</v>
      </c>
      <c r="B1" s="139"/>
      <c r="C1" s="139"/>
      <c r="D1" s="139"/>
      <c r="E1" s="139"/>
      <c r="F1" s="139"/>
      <c r="G1" s="139"/>
      <c r="H1" s="139"/>
      <c r="I1" s="139"/>
      <c r="J1" s="139"/>
    </row>
    <row r="2" spans="1:11" ht="18" customHeight="1" x14ac:dyDescent="0.25">
      <c r="A2" s="1"/>
      <c r="B2" s="1"/>
      <c r="C2" s="1"/>
      <c r="D2" s="1"/>
      <c r="E2" s="1"/>
      <c r="F2" s="1"/>
      <c r="G2" s="1"/>
      <c r="H2" s="1"/>
      <c r="I2" s="1"/>
    </row>
    <row r="3" spans="1:11" ht="15.75" x14ac:dyDescent="0.25">
      <c r="A3" s="139" t="s">
        <v>22</v>
      </c>
      <c r="B3" s="139"/>
      <c r="C3" s="139"/>
      <c r="D3" s="139"/>
      <c r="E3" s="139"/>
      <c r="F3" s="139"/>
      <c r="G3" s="139"/>
      <c r="H3" s="140"/>
      <c r="I3" s="140"/>
    </row>
    <row r="4" spans="1:11" ht="18" x14ac:dyDescent="0.25">
      <c r="A4" s="1"/>
      <c r="B4" s="1"/>
      <c r="C4" s="1"/>
      <c r="D4" s="1"/>
      <c r="E4" s="1"/>
      <c r="F4" s="1"/>
      <c r="G4" s="1"/>
      <c r="H4" s="2"/>
      <c r="I4" s="2"/>
    </row>
    <row r="5" spans="1:11" ht="18" customHeight="1" x14ac:dyDescent="0.25">
      <c r="A5" s="139" t="s">
        <v>19</v>
      </c>
      <c r="B5" s="143"/>
      <c r="C5" s="143"/>
      <c r="D5" s="143"/>
      <c r="E5" s="143"/>
      <c r="F5" s="143"/>
      <c r="G5" s="143"/>
      <c r="H5" s="143"/>
      <c r="I5" s="143"/>
    </row>
    <row r="6" spans="1:11" ht="18" x14ac:dyDescent="0.25">
      <c r="A6" s="1"/>
      <c r="B6" s="1"/>
      <c r="C6" s="1"/>
      <c r="D6" s="1"/>
      <c r="E6" s="1"/>
      <c r="F6" s="1"/>
      <c r="G6" s="1"/>
      <c r="H6" s="2"/>
      <c r="I6" s="2"/>
    </row>
    <row r="7" spans="1:11" ht="25.5" x14ac:dyDescent="0.25">
      <c r="A7" s="144" t="s">
        <v>18</v>
      </c>
      <c r="B7" s="145"/>
      <c r="C7" s="145"/>
      <c r="D7" s="145"/>
      <c r="E7" s="146"/>
      <c r="F7" s="61" t="s">
        <v>104</v>
      </c>
      <c r="G7" s="61" t="s">
        <v>124</v>
      </c>
      <c r="H7" s="61" t="s">
        <v>122</v>
      </c>
      <c r="I7" s="61" t="s">
        <v>128</v>
      </c>
      <c r="J7" s="61" t="s">
        <v>84</v>
      </c>
      <c r="K7" s="61" t="s">
        <v>85</v>
      </c>
    </row>
    <row r="8" spans="1:11" x14ac:dyDescent="0.25">
      <c r="A8" s="144">
        <v>1</v>
      </c>
      <c r="B8" s="145"/>
      <c r="C8" s="145"/>
      <c r="D8" s="145"/>
      <c r="E8" s="146"/>
      <c r="F8" s="62">
        <v>2</v>
      </c>
      <c r="G8" s="62">
        <v>3</v>
      </c>
      <c r="H8" s="62">
        <v>4</v>
      </c>
      <c r="I8" s="62">
        <v>5</v>
      </c>
      <c r="J8" s="62" t="s">
        <v>86</v>
      </c>
      <c r="K8" s="62" t="s">
        <v>87</v>
      </c>
    </row>
    <row r="9" spans="1:11" x14ac:dyDescent="0.25">
      <c r="A9" s="5"/>
      <c r="B9" s="10">
        <v>84</v>
      </c>
      <c r="C9" s="10"/>
      <c r="D9" s="10" t="s">
        <v>26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60">
        <v>0</v>
      </c>
      <c r="K9" s="60">
        <v>0</v>
      </c>
    </row>
    <row r="10" spans="1:11" ht="25.5" x14ac:dyDescent="0.25">
      <c r="A10" s="6"/>
      <c r="B10" s="6"/>
      <c r="C10" s="7">
        <v>81</v>
      </c>
      <c r="D10" s="11" t="s">
        <v>27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60">
        <v>0</v>
      </c>
      <c r="K10" s="60">
        <v>0</v>
      </c>
    </row>
    <row r="11" spans="1:11" ht="25.5" x14ac:dyDescent="0.25">
      <c r="A11" s="8">
        <v>5</v>
      </c>
      <c r="B11" s="9"/>
      <c r="C11" s="9"/>
      <c r="D11" s="14" t="s">
        <v>20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60">
        <v>0</v>
      </c>
      <c r="K11" s="60">
        <v>0</v>
      </c>
    </row>
    <row r="12" spans="1:11" ht="25.5" x14ac:dyDescent="0.25">
      <c r="A12" s="10"/>
      <c r="B12" s="10">
        <v>54</v>
      </c>
      <c r="C12" s="10"/>
      <c r="D12" s="15" t="s">
        <v>28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60">
        <v>0</v>
      </c>
      <c r="K12" s="60">
        <v>0</v>
      </c>
    </row>
    <row r="13" spans="1:11" x14ac:dyDescent="0.25">
      <c r="A13" s="10"/>
      <c r="B13" s="10"/>
      <c r="C13" s="7">
        <v>11</v>
      </c>
      <c r="D13" s="7" t="s">
        <v>9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60">
        <v>0</v>
      </c>
      <c r="K13" s="60">
        <v>0</v>
      </c>
    </row>
    <row r="14" spans="1:11" x14ac:dyDescent="0.25">
      <c r="A14" s="10"/>
      <c r="B14" s="10"/>
      <c r="C14" s="7">
        <v>31</v>
      </c>
      <c r="D14" s="7" t="s">
        <v>29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60">
        <v>0</v>
      </c>
      <c r="K14" s="60">
        <v>0</v>
      </c>
    </row>
  </sheetData>
  <mergeCells count="5">
    <mergeCell ref="A8:E8"/>
    <mergeCell ref="A3:I3"/>
    <mergeCell ref="A5:I5"/>
    <mergeCell ref="A1:J1"/>
    <mergeCell ref="A7:E7"/>
  </mergeCells>
  <pageMargins left="0.7" right="0.7" top="0.75" bottom="0.75" header="0.3" footer="0.3"/>
  <pageSetup paperSize="9" scale="75" orientation="landscape" r:id="rId1"/>
</worksheet>
</file>

<file path=xl/worksheets/sheet5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50"/>
  <sheetViews>
    <sheetView workbookViewId="0">
      <selection activeCell="N75" sqref="N75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30" customWidth="1"/>
    <col min="5" max="7" width="25.28515625" customWidth="1"/>
    <col min="8" max="8" width="11" customWidth="1"/>
    <col min="9" max="9" width="12.42578125" customWidth="1"/>
  </cols>
  <sheetData>
    <row r="1" spans="1:9" ht="42" customHeight="1" x14ac:dyDescent="0.25">
      <c r="A1" s="139" t="s">
        <v>123</v>
      </c>
      <c r="B1" s="139"/>
      <c r="C1" s="139"/>
      <c r="D1" s="139"/>
      <c r="E1" s="139"/>
      <c r="F1" s="139"/>
      <c r="G1" s="139"/>
      <c r="H1" s="139"/>
      <c r="I1" s="139"/>
    </row>
    <row r="2" spans="1:9" ht="18" x14ac:dyDescent="0.25">
      <c r="A2" s="1"/>
      <c r="B2" s="1"/>
      <c r="C2" s="1"/>
      <c r="D2" s="1"/>
      <c r="E2" s="1"/>
      <c r="F2" s="1"/>
      <c r="G2" s="2"/>
      <c r="H2" s="2"/>
      <c r="I2" s="2"/>
    </row>
    <row r="3" spans="1:9" ht="18" customHeight="1" x14ac:dyDescent="0.25">
      <c r="A3" s="139" t="s">
        <v>21</v>
      </c>
      <c r="B3" s="143"/>
      <c r="C3" s="143"/>
      <c r="D3" s="143"/>
      <c r="E3" s="143"/>
      <c r="F3" s="143"/>
      <c r="G3" s="143"/>
      <c r="H3" s="143"/>
      <c r="I3" s="143"/>
    </row>
    <row r="4" spans="1:9" ht="18" x14ac:dyDescent="0.25">
      <c r="A4" s="159" t="s">
        <v>114</v>
      </c>
      <c r="B4" s="159"/>
      <c r="C4" s="159"/>
      <c r="D4" s="159"/>
      <c r="E4" s="159"/>
      <c r="F4" s="159"/>
      <c r="G4" s="159"/>
      <c r="H4" s="159"/>
      <c r="I4" s="159"/>
    </row>
    <row r="5" spans="1:9" ht="18" x14ac:dyDescent="0.25">
      <c r="A5" s="63"/>
      <c r="B5" s="63"/>
      <c r="C5" s="63"/>
      <c r="D5" s="63"/>
      <c r="E5" s="63"/>
      <c r="F5" s="63"/>
      <c r="G5" s="63"/>
      <c r="H5" s="63"/>
      <c r="I5" s="63"/>
    </row>
    <row r="6" spans="1:9" ht="25.5" x14ac:dyDescent="0.25">
      <c r="A6" s="153" t="s">
        <v>23</v>
      </c>
      <c r="B6" s="154"/>
      <c r="C6" s="155"/>
      <c r="D6" s="12" t="s">
        <v>24</v>
      </c>
      <c r="E6" s="54" t="s">
        <v>104</v>
      </c>
      <c r="F6" s="54" t="s">
        <v>126</v>
      </c>
      <c r="G6" s="54" t="s">
        <v>128</v>
      </c>
      <c r="H6" s="54" t="s">
        <v>84</v>
      </c>
      <c r="I6" s="54" t="s">
        <v>85</v>
      </c>
    </row>
    <row r="7" spans="1:9" x14ac:dyDescent="0.25">
      <c r="D7" s="55">
        <v>1</v>
      </c>
      <c r="E7" s="56">
        <v>2</v>
      </c>
      <c r="F7" s="56">
        <v>3</v>
      </c>
      <c r="G7" s="56">
        <v>4</v>
      </c>
      <c r="H7" s="56" t="s">
        <v>112</v>
      </c>
      <c r="I7" s="56" t="s">
        <v>116</v>
      </c>
    </row>
    <row r="8" spans="1:9" ht="25.5" x14ac:dyDescent="0.25">
      <c r="A8" s="150" t="s">
        <v>48</v>
      </c>
      <c r="B8" s="151"/>
      <c r="C8" s="152"/>
      <c r="D8" s="18" t="s">
        <v>49</v>
      </c>
      <c r="E8" s="73">
        <v>1592456.9</v>
      </c>
      <c r="F8" s="73">
        <f>F9+F44+F53+F64+F76+F81+F85+F90+F95+F117+F124+F128+F136+F144</f>
        <v>3769850</v>
      </c>
      <c r="G8" s="73">
        <f>G9+G44+G53+G64+G76+G81+G85+G90+G95+G117+G124+G128+G136+G144</f>
        <v>1901829.0199999996</v>
      </c>
      <c r="H8" s="101">
        <f>G8/E8*100</f>
        <v>119.42734651091654</v>
      </c>
      <c r="I8" s="101">
        <f>G8/F8*100</f>
        <v>50.44840033423079</v>
      </c>
    </row>
    <row r="9" spans="1:9" ht="25.5" x14ac:dyDescent="0.25">
      <c r="A9" s="150" t="s">
        <v>50</v>
      </c>
      <c r="B9" s="151"/>
      <c r="C9" s="152"/>
      <c r="D9" s="18" t="s">
        <v>51</v>
      </c>
      <c r="E9" s="73">
        <v>1303521.6299999999</v>
      </c>
      <c r="F9" s="73">
        <f>F10+F13+F17+F21+F24+F28+F33+F37+F41</f>
        <v>2841600</v>
      </c>
      <c r="G9" s="73">
        <f>G10+G13+G17+G21+G24+G28+G33+G37+G41</f>
        <v>1527305.4499999997</v>
      </c>
      <c r="H9" s="101">
        <f>G9/E9*100</f>
        <v>117.16763380443483</v>
      </c>
      <c r="I9" s="101">
        <f>G9/F9*100</f>
        <v>53.748080306869362</v>
      </c>
    </row>
    <row r="10" spans="1:9" x14ac:dyDescent="0.25">
      <c r="A10" s="147" t="s">
        <v>52</v>
      </c>
      <c r="B10" s="148"/>
      <c r="C10" s="149"/>
      <c r="D10" s="20" t="s">
        <v>9</v>
      </c>
      <c r="E10" s="74">
        <v>2386.42</v>
      </c>
      <c r="F10" s="74">
        <f>F11+0</f>
        <v>42500</v>
      </c>
      <c r="G10" s="74">
        <f>G11+0</f>
        <v>6851.87</v>
      </c>
      <c r="H10" s="102">
        <f>G10/E10*100</f>
        <v>287.11919947033635</v>
      </c>
      <c r="I10" s="102">
        <f>G10/F10*100</f>
        <v>16.122047058823529</v>
      </c>
    </row>
    <row r="11" spans="1:9" x14ac:dyDescent="0.25">
      <c r="A11" s="156">
        <v>3</v>
      </c>
      <c r="B11" s="157"/>
      <c r="C11" s="158"/>
      <c r="D11" s="17" t="s">
        <v>13</v>
      </c>
      <c r="E11" s="74">
        <v>2386.42</v>
      </c>
      <c r="F11" s="75">
        <f>F12+0</f>
        <v>42500</v>
      </c>
      <c r="G11" s="75">
        <f>G12+0</f>
        <v>6851.87</v>
      </c>
      <c r="H11" s="102">
        <f t="shared" ref="H11:H77" si="0">G11/E11*100</f>
        <v>287.11919947033635</v>
      </c>
      <c r="I11" s="102">
        <f t="shared" ref="I11:I77" si="1">G11/F11*100</f>
        <v>16.122047058823529</v>
      </c>
    </row>
    <row r="12" spans="1:9" x14ac:dyDescent="0.25">
      <c r="A12" s="160">
        <v>32</v>
      </c>
      <c r="B12" s="161"/>
      <c r="C12" s="162"/>
      <c r="D12" s="17" t="s">
        <v>25</v>
      </c>
      <c r="E12" s="74">
        <v>2386.42</v>
      </c>
      <c r="F12" s="75">
        <v>42500</v>
      </c>
      <c r="G12" s="74">
        <v>6851.87</v>
      </c>
      <c r="H12" s="102">
        <f t="shared" si="0"/>
        <v>287.11919947033635</v>
      </c>
      <c r="I12" s="102">
        <f t="shared" si="1"/>
        <v>16.122047058823529</v>
      </c>
    </row>
    <row r="13" spans="1:9" ht="25.5" x14ac:dyDescent="0.25">
      <c r="A13" s="147" t="s">
        <v>53</v>
      </c>
      <c r="B13" s="148"/>
      <c r="C13" s="149"/>
      <c r="D13" s="26" t="s">
        <v>41</v>
      </c>
      <c r="E13" s="74">
        <v>144901.86000000002</v>
      </c>
      <c r="F13" s="74">
        <f>F14+0</f>
        <v>181400</v>
      </c>
      <c r="G13" s="74">
        <f>G14+0</f>
        <v>97474.92</v>
      </c>
      <c r="H13" s="102">
        <f t="shared" si="0"/>
        <v>67.269612688201505</v>
      </c>
      <c r="I13" s="102">
        <f t="shared" si="1"/>
        <v>53.734796030871003</v>
      </c>
    </row>
    <row r="14" spans="1:9" x14ac:dyDescent="0.25">
      <c r="A14" s="22">
        <v>3</v>
      </c>
      <c r="B14" s="23"/>
      <c r="C14" s="24"/>
      <c r="D14" s="21" t="s">
        <v>13</v>
      </c>
      <c r="E14" s="74">
        <v>144901.86000000002</v>
      </c>
      <c r="F14" s="74">
        <f>F15+F16</f>
        <v>181400</v>
      </c>
      <c r="G14" s="74">
        <f>G15+G16</f>
        <v>97474.92</v>
      </c>
      <c r="H14" s="102">
        <f t="shared" si="0"/>
        <v>67.269612688201505</v>
      </c>
      <c r="I14" s="102">
        <f t="shared" si="1"/>
        <v>53.734796030871003</v>
      </c>
    </row>
    <row r="15" spans="1:9" x14ac:dyDescent="0.25">
      <c r="A15" s="22">
        <v>32</v>
      </c>
      <c r="B15" s="23"/>
      <c r="C15" s="24"/>
      <c r="D15" s="21" t="s">
        <v>25</v>
      </c>
      <c r="E15" s="74">
        <v>143703.07</v>
      </c>
      <c r="F15" s="75">
        <v>179900</v>
      </c>
      <c r="G15" s="75">
        <v>96298.98</v>
      </c>
      <c r="H15" s="102">
        <f t="shared" si="0"/>
        <v>67.012472315309608</v>
      </c>
      <c r="I15" s="102">
        <f t="shared" si="1"/>
        <v>53.529171762090044</v>
      </c>
    </row>
    <row r="16" spans="1:9" x14ac:dyDescent="0.25">
      <c r="A16" s="22">
        <v>34</v>
      </c>
      <c r="B16" s="23"/>
      <c r="C16" s="24"/>
      <c r="D16" s="21" t="s">
        <v>44</v>
      </c>
      <c r="E16" s="74">
        <v>1198.79</v>
      </c>
      <c r="F16" s="75">
        <v>1500</v>
      </c>
      <c r="G16" s="74">
        <v>1175.94</v>
      </c>
      <c r="H16" s="102">
        <f t="shared" si="0"/>
        <v>98.093911360621959</v>
      </c>
      <c r="I16" s="102">
        <f t="shared" si="1"/>
        <v>78.396000000000001</v>
      </c>
    </row>
    <row r="17" spans="1:9" x14ac:dyDescent="0.25">
      <c r="A17" s="147" t="s">
        <v>54</v>
      </c>
      <c r="B17" s="148"/>
      <c r="C17" s="149"/>
      <c r="D17" s="26" t="s">
        <v>29</v>
      </c>
      <c r="E17" s="74">
        <v>10641.25</v>
      </c>
      <c r="F17" s="74">
        <f>F18+0</f>
        <v>31300</v>
      </c>
      <c r="G17" s="74">
        <f>G18+0</f>
        <v>11638.68</v>
      </c>
      <c r="H17" s="102">
        <f t="shared" si="0"/>
        <v>109.37324092564313</v>
      </c>
      <c r="I17" s="102">
        <f t="shared" si="1"/>
        <v>37.184281150159748</v>
      </c>
    </row>
    <row r="18" spans="1:9" x14ac:dyDescent="0.25">
      <c r="A18" s="22">
        <v>3</v>
      </c>
      <c r="B18" s="23"/>
      <c r="C18" s="24"/>
      <c r="D18" s="21" t="s">
        <v>13</v>
      </c>
      <c r="E18" s="74">
        <v>10641.25</v>
      </c>
      <c r="F18" s="74">
        <f>F19+F20</f>
        <v>31300</v>
      </c>
      <c r="G18" s="74">
        <f>G19+G20</f>
        <v>11638.68</v>
      </c>
      <c r="H18" s="102">
        <f t="shared" si="0"/>
        <v>109.37324092564313</v>
      </c>
      <c r="I18" s="102">
        <f t="shared" si="1"/>
        <v>37.184281150159748</v>
      </c>
    </row>
    <row r="19" spans="1:9" x14ac:dyDescent="0.25">
      <c r="A19" s="22">
        <v>32</v>
      </c>
      <c r="B19" s="23"/>
      <c r="C19" s="24"/>
      <c r="D19" s="21" t="s">
        <v>25</v>
      </c>
      <c r="E19" s="74">
        <v>10641.25</v>
      </c>
      <c r="F19" s="75">
        <v>30300</v>
      </c>
      <c r="G19" s="75">
        <v>11638.68</v>
      </c>
      <c r="H19" s="102">
        <f t="shared" si="0"/>
        <v>109.37324092564313</v>
      </c>
      <c r="I19" s="102">
        <f t="shared" si="1"/>
        <v>38.411485148514849</v>
      </c>
    </row>
    <row r="20" spans="1:9" x14ac:dyDescent="0.25">
      <c r="A20" s="22">
        <v>34</v>
      </c>
      <c r="B20" s="23"/>
      <c r="C20" s="24"/>
      <c r="D20" s="21" t="s">
        <v>44</v>
      </c>
      <c r="E20" s="74">
        <v>0</v>
      </c>
      <c r="F20" s="75">
        <v>1000</v>
      </c>
      <c r="G20" s="75">
        <v>0</v>
      </c>
      <c r="H20" s="102" t="e">
        <f t="shared" si="0"/>
        <v>#DIV/0!</v>
      </c>
      <c r="I20" s="102">
        <f t="shared" si="1"/>
        <v>0</v>
      </c>
    </row>
    <row r="21" spans="1:9" ht="25.5" x14ac:dyDescent="0.25">
      <c r="A21" s="147" t="s">
        <v>55</v>
      </c>
      <c r="B21" s="148"/>
      <c r="C21" s="149"/>
      <c r="D21" s="26" t="s">
        <v>33</v>
      </c>
      <c r="E21" s="74">
        <v>34299.96</v>
      </c>
      <c r="F21" s="75">
        <f>F22+0</f>
        <v>80600</v>
      </c>
      <c r="G21" s="75">
        <f>G22+0</f>
        <v>53483.94</v>
      </c>
      <c r="H21" s="102">
        <f t="shared" si="0"/>
        <v>155.93003607001293</v>
      </c>
      <c r="I21" s="102">
        <f t="shared" si="1"/>
        <v>66.357245657568242</v>
      </c>
    </row>
    <row r="22" spans="1:9" x14ac:dyDescent="0.25">
      <c r="A22" s="22">
        <v>3</v>
      </c>
      <c r="B22" s="23"/>
      <c r="C22" s="24"/>
      <c r="D22" s="21" t="s">
        <v>13</v>
      </c>
      <c r="E22" s="74">
        <v>34299.96</v>
      </c>
      <c r="F22" s="75">
        <f>F23+0</f>
        <v>80600</v>
      </c>
      <c r="G22" s="75">
        <f>G23+0</f>
        <v>53483.94</v>
      </c>
      <c r="H22" s="102">
        <f t="shared" si="0"/>
        <v>155.93003607001293</v>
      </c>
      <c r="I22" s="102">
        <f t="shared" si="1"/>
        <v>66.357245657568242</v>
      </c>
    </row>
    <row r="23" spans="1:9" x14ac:dyDescent="0.25">
      <c r="A23" s="22">
        <v>32</v>
      </c>
      <c r="B23" s="23"/>
      <c r="C23" s="24"/>
      <c r="D23" s="21" t="s">
        <v>25</v>
      </c>
      <c r="E23" s="74">
        <v>34299.96</v>
      </c>
      <c r="F23" s="75">
        <v>80600</v>
      </c>
      <c r="G23" s="75">
        <v>53483.94</v>
      </c>
      <c r="H23" s="102">
        <f t="shared" si="0"/>
        <v>155.93003607001293</v>
      </c>
      <c r="I23" s="102">
        <f t="shared" si="1"/>
        <v>66.357245657568242</v>
      </c>
    </row>
    <row r="24" spans="1:9" ht="25.5" x14ac:dyDescent="0.25">
      <c r="A24" s="147" t="s">
        <v>56</v>
      </c>
      <c r="B24" s="148"/>
      <c r="C24" s="149"/>
      <c r="D24" s="26" t="s">
        <v>35</v>
      </c>
      <c r="E24" s="74">
        <v>2095.1</v>
      </c>
      <c r="F24" s="75">
        <f>F25+0</f>
        <v>6000</v>
      </c>
      <c r="G24" s="75">
        <f>G25+0</f>
        <v>7143.97</v>
      </c>
      <c r="H24" s="102">
        <f t="shared" si="0"/>
        <v>340.98467853563079</v>
      </c>
      <c r="I24" s="102">
        <v>0</v>
      </c>
    </row>
    <row r="25" spans="1:9" x14ac:dyDescent="0.25">
      <c r="A25" s="22">
        <v>3</v>
      </c>
      <c r="B25" s="23"/>
      <c r="C25" s="24"/>
      <c r="D25" s="21" t="s">
        <v>13</v>
      </c>
      <c r="E25" s="74">
        <v>2095.1</v>
      </c>
      <c r="F25" s="75">
        <f>F27+0</f>
        <v>6000</v>
      </c>
      <c r="G25" s="75">
        <f>G26+G27</f>
        <v>7143.97</v>
      </c>
      <c r="H25" s="102">
        <f t="shared" si="0"/>
        <v>340.98467853563079</v>
      </c>
      <c r="I25" s="102">
        <v>0</v>
      </c>
    </row>
    <row r="26" spans="1:9" x14ac:dyDescent="0.25">
      <c r="A26" s="160">
        <v>31</v>
      </c>
      <c r="B26" s="161"/>
      <c r="C26" s="162"/>
      <c r="D26" s="113" t="s">
        <v>14</v>
      </c>
      <c r="E26" s="74">
        <v>0</v>
      </c>
      <c r="F26" s="75">
        <v>0</v>
      </c>
      <c r="G26" s="75">
        <v>2590</v>
      </c>
      <c r="H26" s="102" t="e">
        <f t="shared" ref="H26" si="2">G26/E26*100</f>
        <v>#DIV/0!</v>
      </c>
      <c r="I26" s="102" t="e">
        <f t="shared" ref="I26" si="3">G26/F26*100</f>
        <v>#DIV/0!</v>
      </c>
    </row>
    <row r="27" spans="1:9" x14ac:dyDescent="0.25">
      <c r="A27" s="22">
        <v>32</v>
      </c>
      <c r="B27" s="23"/>
      <c r="C27" s="24"/>
      <c r="D27" s="21" t="s">
        <v>25</v>
      </c>
      <c r="E27" s="74">
        <v>2095.1</v>
      </c>
      <c r="F27" s="75">
        <v>6000</v>
      </c>
      <c r="G27" s="74">
        <v>4553.97</v>
      </c>
      <c r="H27" s="102">
        <f t="shared" si="0"/>
        <v>217.36289437258364</v>
      </c>
      <c r="I27" s="102">
        <v>0</v>
      </c>
    </row>
    <row r="28" spans="1:9" x14ac:dyDescent="0.25">
      <c r="A28" s="147" t="s">
        <v>65</v>
      </c>
      <c r="B28" s="148"/>
      <c r="C28" s="149"/>
      <c r="D28" s="29" t="s">
        <v>36</v>
      </c>
      <c r="E28" s="74">
        <v>1091048.8699999999</v>
      </c>
      <c r="F28" s="74">
        <f>F29+0</f>
        <v>2489900</v>
      </c>
      <c r="G28" s="74">
        <f>G29+0</f>
        <v>1350667.7999999998</v>
      </c>
      <c r="H28" s="102">
        <f t="shared" si="0"/>
        <v>123.79535299825754</v>
      </c>
      <c r="I28" s="102">
        <f t="shared" si="1"/>
        <v>54.245865295795006</v>
      </c>
    </row>
    <row r="29" spans="1:9" x14ac:dyDescent="0.25">
      <c r="A29" s="31">
        <v>3</v>
      </c>
      <c r="B29" s="32"/>
      <c r="C29" s="33"/>
      <c r="D29" s="30" t="s">
        <v>13</v>
      </c>
      <c r="E29" s="74">
        <v>1091048.8699999999</v>
      </c>
      <c r="F29" s="74">
        <f>F30+F31+F32</f>
        <v>2489900</v>
      </c>
      <c r="G29" s="74">
        <f>G30+G31+G32</f>
        <v>1350667.7999999998</v>
      </c>
      <c r="H29" s="102">
        <f t="shared" si="0"/>
        <v>123.79535299825754</v>
      </c>
      <c r="I29" s="102">
        <f t="shared" si="1"/>
        <v>54.245865295795006</v>
      </c>
    </row>
    <row r="30" spans="1:9" x14ac:dyDescent="0.25">
      <c r="A30" s="160">
        <v>31</v>
      </c>
      <c r="B30" s="161"/>
      <c r="C30" s="162"/>
      <c r="D30" s="30" t="s">
        <v>14</v>
      </c>
      <c r="E30" s="74">
        <v>1062929.44</v>
      </c>
      <c r="F30" s="75">
        <v>2424100</v>
      </c>
      <c r="G30" s="75">
        <v>1319316.6399999999</v>
      </c>
      <c r="H30" s="102">
        <f t="shared" si="0"/>
        <v>124.12081087903633</v>
      </c>
      <c r="I30" s="102">
        <f t="shared" si="1"/>
        <v>54.425008869271061</v>
      </c>
    </row>
    <row r="31" spans="1:9" ht="25.5" customHeight="1" x14ac:dyDescent="0.25">
      <c r="A31" s="31">
        <v>32</v>
      </c>
      <c r="B31" s="32"/>
      <c r="C31" s="33"/>
      <c r="D31" s="30" t="s">
        <v>25</v>
      </c>
      <c r="E31" s="74">
        <v>28119.43</v>
      </c>
      <c r="F31" s="75">
        <v>65100</v>
      </c>
      <c r="G31" s="74">
        <v>31351.16</v>
      </c>
      <c r="H31" s="102">
        <f t="shared" si="0"/>
        <v>111.49287165493753</v>
      </c>
      <c r="I31" s="102">
        <f t="shared" si="1"/>
        <v>48.158463901689707</v>
      </c>
    </row>
    <row r="32" spans="1:9" x14ac:dyDescent="0.25">
      <c r="A32" s="67">
        <v>34</v>
      </c>
      <c r="B32" s="68"/>
      <c r="C32" s="69"/>
      <c r="D32" s="70" t="s">
        <v>44</v>
      </c>
      <c r="E32" s="74">
        <v>0</v>
      </c>
      <c r="F32" s="75">
        <v>700</v>
      </c>
      <c r="G32" s="75">
        <v>0</v>
      </c>
      <c r="H32" s="102">
        <v>0</v>
      </c>
      <c r="I32" s="102">
        <f t="shared" si="1"/>
        <v>0</v>
      </c>
    </row>
    <row r="33" spans="1:9" ht="25.5" x14ac:dyDescent="0.25">
      <c r="A33" s="147" t="s">
        <v>57</v>
      </c>
      <c r="B33" s="148"/>
      <c r="C33" s="149"/>
      <c r="D33" s="26" t="s">
        <v>37</v>
      </c>
      <c r="E33" s="74">
        <v>8673.26</v>
      </c>
      <c r="F33" s="74">
        <f>F34+0</f>
        <v>9900</v>
      </c>
      <c r="G33" s="74">
        <v>0</v>
      </c>
      <c r="H33" s="102">
        <f t="shared" si="0"/>
        <v>0</v>
      </c>
      <c r="I33" s="102">
        <f t="shared" si="1"/>
        <v>0</v>
      </c>
    </row>
    <row r="34" spans="1:9" x14ac:dyDescent="0.25">
      <c r="A34" s="22">
        <v>3</v>
      </c>
      <c r="B34" s="23"/>
      <c r="C34" s="24"/>
      <c r="D34" s="21" t="s">
        <v>13</v>
      </c>
      <c r="E34" s="74">
        <v>8673.26</v>
      </c>
      <c r="F34" s="74">
        <f>F35+F36</f>
        <v>9900</v>
      </c>
      <c r="G34" s="74">
        <v>0</v>
      </c>
      <c r="H34" s="102">
        <f t="shared" si="0"/>
        <v>0</v>
      </c>
      <c r="I34" s="102">
        <f t="shared" si="1"/>
        <v>0</v>
      </c>
    </row>
    <row r="35" spans="1:9" x14ac:dyDescent="0.25">
      <c r="A35" s="160">
        <v>31</v>
      </c>
      <c r="B35" s="161"/>
      <c r="C35" s="162"/>
      <c r="D35" s="70" t="s">
        <v>14</v>
      </c>
      <c r="E35" s="74">
        <v>8395.68</v>
      </c>
      <c r="F35" s="75">
        <v>9300</v>
      </c>
      <c r="G35" s="74">
        <v>0</v>
      </c>
      <c r="H35" s="102">
        <f t="shared" si="0"/>
        <v>0</v>
      </c>
      <c r="I35" s="102">
        <f t="shared" si="1"/>
        <v>0</v>
      </c>
    </row>
    <row r="36" spans="1:9" x14ac:dyDescent="0.25">
      <c r="A36" s="22">
        <v>32</v>
      </c>
      <c r="B36" s="23"/>
      <c r="C36" s="24"/>
      <c r="D36" s="21" t="s">
        <v>25</v>
      </c>
      <c r="E36" s="74">
        <v>277.58</v>
      </c>
      <c r="F36" s="75">
        <v>600</v>
      </c>
      <c r="G36" s="74">
        <v>0</v>
      </c>
      <c r="H36" s="102">
        <f t="shared" si="0"/>
        <v>0</v>
      </c>
      <c r="I36" s="102">
        <f t="shared" si="1"/>
        <v>0</v>
      </c>
    </row>
    <row r="37" spans="1:9" ht="25.5" x14ac:dyDescent="0.25">
      <c r="A37" s="147" t="s">
        <v>58</v>
      </c>
      <c r="B37" s="148"/>
      <c r="C37" s="149"/>
      <c r="D37" s="78" t="s">
        <v>38</v>
      </c>
      <c r="E37" s="74">
        <v>3674.91</v>
      </c>
      <c r="F37" s="74">
        <v>0</v>
      </c>
      <c r="G37" s="74">
        <v>0</v>
      </c>
      <c r="H37" s="102">
        <v>0</v>
      </c>
      <c r="I37" s="102" t="e">
        <f t="shared" si="1"/>
        <v>#DIV/0!</v>
      </c>
    </row>
    <row r="38" spans="1:9" x14ac:dyDescent="0.25">
      <c r="A38" s="80">
        <v>3</v>
      </c>
      <c r="B38" s="81"/>
      <c r="C38" s="82"/>
      <c r="D38" s="79" t="s">
        <v>13</v>
      </c>
      <c r="E38" s="74">
        <v>3674.91</v>
      </c>
      <c r="F38" s="74">
        <v>0</v>
      </c>
      <c r="G38" s="74">
        <v>0</v>
      </c>
      <c r="H38" s="102">
        <v>0</v>
      </c>
      <c r="I38" s="102" t="e">
        <f t="shared" si="1"/>
        <v>#DIV/0!</v>
      </c>
    </row>
    <row r="39" spans="1:9" x14ac:dyDescent="0.25">
      <c r="A39" s="80">
        <v>31</v>
      </c>
      <c r="B39" s="81"/>
      <c r="C39" s="82"/>
      <c r="D39" s="79" t="s">
        <v>14</v>
      </c>
      <c r="E39" s="74">
        <v>3674.91</v>
      </c>
      <c r="F39" s="74">
        <v>0</v>
      </c>
      <c r="G39" s="75">
        <v>0</v>
      </c>
      <c r="H39" s="102">
        <v>0</v>
      </c>
      <c r="I39" s="102" t="e">
        <f t="shared" si="1"/>
        <v>#DIV/0!</v>
      </c>
    </row>
    <row r="40" spans="1:9" ht="25.5" customHeight="1" x14ac:dyDescent="0.25">
      <c r="A40" s="80">
        <v>32</v>
      </c>
      <c r="B40" s="81"/>
      <c r="C40" s="82"/>
      <c r="D40" s="79" t="s">
        <v>25</v>
      </c>
      <c r="E40" s="74">
        <v>0</v>
      </c>
      <c r="F40" s="74">
        <v>0</v>
      </c>
      <c r="G40" s="99">
        <v>0</v>
      </c>
      <c r="H40" s="102">
        <v>0</v>
      </c>
      <c r="I40" s="102" t="e">
        <f t="shared" si="1"/>
        <v>#DIV/0!</v>
      </c>
    </row>
    <row r="41" spans="1:9" x14ac:dyDescent="0.25">
      <c r="A41" s="147" t="s">
        <v>59</v>
      </c>
      <c r="B41" s="148"/>
      <c r="C41" s="149"/>
      <c r="D41" s="26" t="s">
        <v>43</v>
      </c>
      <c r="E41" s="74">
        <v>5800</v>
      </c>
      <c r="F41" s="75">
        <v>0</v>
      </c>
      <c r="G41" s="75">
        <f>G42+0</f>
        <v>44.27</v>
      </c>
      <c r="H41" s="102">
        <v>0</v>
      </c>
      <c r="I41" s="102" t="e">
        <f t="shared" si="1"/>
        <v>#DIV/0!</v>
      </c>
    </row>
    <row r="42" spans="1:9" ht="25.5" x14ac:dyDescent="0.25">
      <c r="A42" s="22">
        <v>4</v>
      </c>
      <c r="B42" s="23"/>
      <c r="C42" s="24"/>
      <c r="D42" s="84" t="s">
        <v>15</v>
      </c>
      <c r="E42" s="74">
        <v>5800</v>
      </c>
      <c r="F42" s="75">
        <v>0</v>
      </c>
      <c r="G42" s="75">
        <f>G43+0</f>
        <v>44.27</v>
      </c>
      <c r="H42" s="102">
        <v>0</v>
      </c>
      <c r="I42" s="102" t="e">
        <f t="shared" si="1"/>
        <v>#DIV/0!</v>
      </c>
    </row>
    <row r="43" spans="1:9" ht="25.5" x14ac:dyDescent="0.25">
      <c r="A43" s="22">
        <v>42</v>
      </c>
      <c r="B43" s="23"/>
      <c r="C43" s="24"/>
      <c r="D43" s="84" t="s">
        <v>34</v>
      </c>
      <c r="E43" s="74">
        <v>5800</v>
      </c>
      <c r="F43" s="75">
        <v>0</v>
      </c>
      <c r="G43" s="74">
        <v>44.27</v>
      </c>
      <c r="H43" s="102">
        <v>0</v>
      </c>
      <c r="I43" s="102" t="e">
        <f t="shared" si="1"/>
        <v>#DIV/0!</v>
      </c>
    </row>
    <row r="44" spans="1:9" x14ac:dyDescent="0.25">
      <c r="A44" s="150" t="s">
        <v>60</v>
      </c>
      <c r="B44" s="151"/>
      <c r="C44" s="152"/>
      <c r="D44" s="25" t="s">
        <v>61</v>
      </c>
      <c r="E44" s="73">
        <v>119442.41</v>
      </c>
      <c r="F44" s="73">
        <f>F45+F49</f>
        <v>275000</v>
      </c>
      <c r="G44" s="73">
        <f>G45+G49</f>
        <v>167077.82</v>
      </c>
      <c r="H44" s="103">
        <f t="shared" si="0"/>
        <v>139.88148765585024</v>
      </c>
      <c r="I44" s="103">
        <f t="shared" si="1"/>
        <v>60.75557090909092</v>
      </c>
    </row>
    <row r="45" spans="1:9" x14ac:dyDescent="0.25">
      <c r="A45" s="147" t="s">
        <v>52</v>
      </c>
      <c r="B45" s="148"/>
      <c r="C45" s="149"/>
      <c r="D45" s="26" t="s">
        <v>9</v>
      </c>
      <c r="E45" s="74">
        <v>84101.440000000002</v>
      </c>
      <c r="F45" s="74">
        <f>F46+0</f>
        <v>198100</v>
      </c>
      <c r="G45" s="74">
        <f>G46+0</f>
        <v>132156.35</v>
      </c>
      <c r="H45" s="102">
        <f t="shared" si="0"/>
        <v>157.13922377547874</v>
      </c>
      <c r="I45" s="102">
        <f t="shared" si="1"/>
        <v>66.711938414941955</v>
      </c>
    </row>
    <row r="46" spans="1:9" x14ac:dyDescent="0.25">
      <c r="A46" s="156">
        <v>3</v>
      </c>
      <c r="B46" s="157"/>
      <c r="C46" s="158"/>
      <c r="D46" s="21" t="s">
        <v>13</v>
      </c>
      <c r="E46" s="74">
        <v>84101.440000000002</v>
      </c>
      <c r="F46" s="74">
        <f>F47+F48</f>
        <v>198100</v>
      </c>
      <c r="G46" s="74">
        <f>G47+G48</f>
        <v>132156.35</v>
      </c>
      <c r="H46" s="102">
        <f t="shared" si="0"/>
        <v>157.13922377547874</v>
      </c>
      <c r="I46" s="102">
        <f t="shared" si="1"/>
        <v>66.711938414941955</v>
      </c>
    </row>
    <row r="47" spans="1:9" x14ac:dyDescent="0.25">
      <c r="A47" s="160">
        <v>31</v>
      </c>
      <c r="B47" s="161"/>
      <c r="C47" s="162"/>
      <c r="D47" s="21" t="s">
        <v>14</v>
      </c>
      <c r="E47" s="74">
        <v>80789.59</v>
      </c>
      <c r="F47" s="75">
        <v>193000</v>
      </c>
      <c r="G47" s="75">
        <v>129406.58</v>
      </c>
      <c r="H47" s="102">
        <f t="shared" si="0"/>
        <v>160.17729511933408</v>
      </c>
      <c r="I47" s="102">
        <f t="shared" si="1"/>
        <v>67.050041450777201</v>
      </c>
    </row>
    <row r="48" spans="1:9" ht="25.5" customHeight="1" x14ac:dyDescent="0.25">
      <c r="A48" s="160">
        <v>32</v>
      </c>
      <c r="B48" s="161"/>
      <c r="C48" s="162"/>
      <c r="D48" s="21" t="s">
        <v>25</v>
      </c>
      <c r="E48" s="74">
        <v>3311.85</v>
      </c>
      <c r="F48" s="75">
        <v>5100</v>
      </c>
      <c r="G48" s="74">
        <v>2749.77</v>
      </c>
      <c r="H48" s="102">
        <f t="shared" si="0"/>
        <v>83.028216857647536</v>
      </c>
      <c r="I48" s="102">
        <f t="shared" si="1"/>
        <v>53.917058823529409</v>
      </c>
    </row>
    <row r="49" spans="1:9" ht="25.5" x14ac:dyDescent="0.25">
      <c r="A49" s="147" t="s">
        <v>55</v>
      </c>
      <c r="B49" s="148"/>
      <c r="C49" s="149"/>
      <c r="D49" s="29" t="s">
        <v>33</v>
      </c>
      <c r="E49" s="74">
        <v>35340.97</v>
      </c>
      <c r="F49" s="74">
        <f>F50+0</f>
        <v>76900</v>
      </c>
      <c r="G49" s="74">
        <f>G50+0</f>
        <v>34921.47</v>
      </c>
      <c r="H49" s="102">
        <f t="shared" si="0"/>
        <v>98.812992399472904</v>
      </c>
      <c r="I49" s="102">
        <f t="shared" si="1"/>
        <v>45.411534460338103</v>
      </c>
    </row>
    <row r="50" spans="1:9" x14ac:dyDescent="0.25">
      <c r="A50" s="156">
        <v>3</v>
      </c>
      <c r="B50" s="157"/>
      <c r="C50" s="158"/>
      <c r="D50" s="21" t="s">
        <v>13</v>
      </c>
      <c r="E50" s="74">
        <v>35340.97</v>
      </c>
      <c r="F50" s="74">
        <f>F51+F52</f>
        <v>76900</v>
      </c>
      <c r="G50" s="74">
        <f>G51+G52</f>
        <v>34921.47</v>
      </c>
      <c r="H50" s="102">
        <f t="shared" si="0"/>
        <v>98.812992399472904</v>
      </c>
      <c r="I50" s="102">
        <f t="shared" si="1"/>
        <v>45.411534460338103</v>
      </c>
    </row>
    <row r="51" spans="1:9" x14ac:dyDescent="0.25">
      <c r="A51" s="160">
        <v>31</v>
      </c>
      <c r="B51" s="161"/>
      <c r="C51" s="162"/>
      <c r="D51" s="21" t="s">
        <v>14</v>
      </c>
      <c r="E51" s="74">
        <v>35340.97</v>
      </c>
      <c r="F51" s="75">
        <v>76900</v>
      </c>
      <c r="G51" s="75">
        <v>34921.47</v>
      </c>
      <c r="H51" s="102">
        <f t="shared" si="0"/>
        <v>98.812992399472904</v>
      </c>
      <c r="I51" s="102">
        <f t="shared" si="1"/>
        <v>45.411534460338103</v>
      </c>
    </row>
    <row r="52" spans="1:9" x14ac:dyDescent="0.25">
      <c r="A52" s="160">
        <v>32</v>
      </c>
      <c r="B52" s="161"/>
      <c r="C52" s="162"/>
      <c r="D52" s="21" t="s">
        <v>25</v>
      </c>
      <c r="E52" s="74">
        <v>0</v>
      </c>
      <c r="F52" s="75">
        <v>0</v>
      </c>
      <c r="G52" s="74">
        <v>0</v>
      </c>
      <c r="H52" s="102" t="e">
        <f t="shared" si="0"/>
        <v>#DIV/0!</v>
      </c>
      <c r="I52" s="102">
        <v>0</v>
      </c>
    </row>
    <row r="53" spans="1:9" ht="25.5" x14ac:dyDescent="0.25">
      <c r="A53" s="150" t="s">
        <v>62</v>
      </c>
      <c r="B53" s="151"/>
      <c r="C53" s="152"/>
      <c r="D53" s="25" t="s">
        <v>63</v>
      </c>
      <c r="E53" s="73">
        <v>30.76</v>
      </c>
      <c r="F53" s="73">
        <f>F54+F59</f>
        <v>188100</v>
      </c>
      <c r="G53" s="73">
        <f>G54+G59</f>
        <v>154.66</v>
      </c>
      <c r="H53" s="102">
        <f t="shared" si="0"/>
        <v>502.79583875162547</v>
      </c>
      <c r="I53" s="102">
        <f t="shared" si="1"/>
        <v>8.2222222222222224E-2</v>
      </c>
    </row>
    <row r="54" spans="1:9" x14ac:dyDescent="0.25">
      <c r="A54" s="147" t="s">
        <v>52</v>
      </c>
      <c r="B54" s="148"/>
      <c r="C54" s="149"/>
      <c r="D54" s="26" t="s">
        <v>9</v>
      </c>
      <c r="E54" s="74">
        <v>0</v>
      </c>
      <c r="F54" s="74">
        <f>F55+F57</f>
        <v>93100</v>
      </c>
      <c r="G54" s="74">
        <f>G55+G57</f>
        <v>0</v>
      </c>
      <c r="H54" s="102" t="e">
        <f t="shared" si="0"/>
        <v>#DIV/0!</v>
      </c>
      <c r="I54" s="102">
        <f t="shared" si="1"/>
        <v>0</v>
      </c>
    </row>
    <row r="55" spans="1:9" x14ac:dyDescent="0.25">
      <c r="A55" s="22">
        <v>3</v>
      </c>
      <c r="B55" s="23"/>
      <c r="C55" s="24"/>
      <c r="D55" s="21" t="s">
        <v>13</v>
      </c>
      <c r="E55" s="74">
        <v>0</v>
      </c>
      <c r="F55" s="74">
        <f>F56+0</f>
        <v>93100</v>
      </c>
      <c r="G55" s="74">
        <f>G56+0</f>
        <v>0</v>
      </c>
      <c r="H55" s="102" t="e">
        <f t="shared" si="0"/>
        <v>#DIV/0!</v>
      </c>
      <c r="I55" s="102">
        <f t="shared" si="1"/>
        <v>0</v>
      </c>
    </row>
    <row r="56" spans="1:9" ht="38.25" x14ac:dyDescent="0.25">
      <c r="A56" s="22">
        <v>37</v>
      </c>
      <c r="B56" s="23"/>
      <c r="C56" s="24"/>
      <c r="D56" s="21" t="s">
        <v>64</v>
      </c>
      <c r="E56" s="74">
        <v>0</v>
      </c>
      <c r="F56" s="74">
        <v>93100</v>
      </c>
      <c r="G56" s="74">
        <v>0</v>
      </c>
      <c r="H56" s="102" t="e">
        <f t="shared" si="0"/>
        <v>#DIV/0!</v>
      </c>
      <c r="I56" s="102">
        <f t="shared" si="1"/>
        <v>0</v>
      </c>
    </row>
    <row r="57" spans="1:9" ht="25.5" x14ac:dyDescent="0.25">
      <c r="A57" s="22">
        <v>4</v>
      </c>
      <c r="B57" s="23"/>
      <c r="C57" s="24"/>
      <c r="D57" s="21" t="s">
        <v>15</v>
      </c>
      <c r="E57" s="74">
        <v>0</v>
      </c>
      <c r="F57" s="74">
        <v>0</v>
      </c>
      <c r="G57" s="75">
        <v>0</v>
      </c>
      <c r="H57" s="102" t="e">
        <f t="shared" si="0"/>
        <v>#DIV/0!</v>
      </c>
      <c r="I57" s="102">
        <v>0</v>
      </c>
    </row>
    <row r="58" spans="1:9" ht="25.5" x14ac:dyDescent="0.25">
      <c r="A58" s="22">
        <v>42</v>
      </c>
      <c r="B58" s="23"/>
      <c r="C58" s="24"/>
      <c r="D58" s="21" t="s">
        <v>34</v>
      </c>
      <c r="E58" s="74">
        <v>0</v>
      </c>
      <c r="F58" s="75">
        <v>0</v>
      </c>
      <c r="G58" s="74">
        <v>0</v>
      </c>
      <c r="H58" s="102" t="e">
        <f t="shared" si="0"/>
        <v>#DIV/0!</v>
      </c>
      <c r="I58" s="102">
        <v>0</v>
      </c>
    </row>
    <row r="59" spans="1:9" x14ac:dyDescent="0.25">
      <c r="A59" s="147" t="s">
        <v>65</v>
      </c>
      <c r="B59" s="148"/>
      <c r="C59" s="149"/>
      <c r="D59" s="26" t="s">
        <v>36</v>
      </c>
      <c r="E59" s="74">
        <v>30.76</v>
      </c>
      <c r="F59" s="74">
        <f>F60+F62</f>
        <v>95000</v>
      </c>
      <c r="G59" s="74">
        <f>G60+G62</f>
        <v>154.66</v>
      </c>
      <c r="H59" s="102">
        <f t="shared" si="0"/>
        <v>502.79583875162547</v>
      </c>
      <c r="I59" s="102">
        <f t="shared" si="1"/>
        <v>0.1628</v>
      </c>
    </row>
    <row r="60" spans="1:9" x14ac:dyDescent="0.25">
      <c r="A60" s="22">
        <v>3</v>
      </c>
      <c r="B60" s="23"/>
      <c r="C60" s="24"/>
      <c r="D60" s="21" t="s">
        <v>13</v>
      </c>
      <c r="E60" s="74">
        <v>30.76</v>
      </c>
      <c r="F60" s="74">
        <f>F61+0</f>
        <v>30000</v>
      </c>
      <c r="G60" s="74">
        <f>G61+0</f>
        <v>154.66</v>
      </c>
      <c r="H60" s="102">
        <f t="shared" si="0"/>
        <v>502.79583875162547</v>
      </c>
      <c r="I60" s="102">
        <f t="shared" si="1"/>
        <v>0.51553333333333329</v>
      </c>
    </row>
    <row r="61" spans="1:9" ht="38.25" x14ac:dyDescent="0.25">
      <c r="A61" s="22">
        <v>37</v>
      </c>
      <c r="B61" s="23"/>
      <c r="C61" s="24"/>
      <c r="D61" s="21" t="s">
        <v>64</v>
      </c>
      <c r="E61" s="74">
        <v>30.76</v>
      </c>
      <c r="F61" s="75">
        <v>30000</v>
      </c>
      <c r="G61" s="74">
        <v>154.66</v>
      </c>
      <c r="H61" s="102">
        <f t="shared" si="0"/>
        <v>502.79583875162547</v>
      </c>
      <c r="I61" s="102">
        <f t="shared" si="1"/>
        <v>0.51553333333333329</v>
      </c>
    </row>
    <row r="62" spans="1:9" ht="25.5" x14ac:dyDescent="0.25">
      <c r="A62" s="22">
        <v>4</v>
      </c>
      <c r="B62" s="23"/>
      <c r="C62" s="24"/>
      <c r="D62" s="21" t="s">
        <v>15</v>
      </c>
      <c r="E62" s="74">
        <v>0</v>
      </c>
      <c r="F62" s="74">
        <f>F63+0</f>
        <v>65000</v>
      </c>
      <c r="G62" s="75">
        <v>0</v>
      </c>
      <c r="H62" s="102" t="e">
        <f t="shared" si="0"/>
        <v>#DIV/0!</v>
      </c>
      <c r="I62" s="102">
        <f t="shared" si="1"/>
        <v>0</v>
      </c>
    </row>
    <row r="63" spans="1:9" ht="25.5" x14ac:dyDescent="0.25">
      <c r="A63" s="22">
        <v>42</v>
      </c>
      <c r="B63" s="23"/>
      <c r="C63" s="24"/>
      <c r="D63" s="21" t="s">
        <v>34</v>
      </c>
      <c r="E63" s="74">
        <v>0</v>
      </c>
      <c r="F63" s="75">
        <v>65000</v>
      </c>
      <c r="G63" s="74">
        <v>0</v>
      </c>
      <c r="H63" s="102" t="e">
        <f t="shared" si="0"/>
        <v>#DIV/0!</v>
      </c>
      <c r="I63" s="102">
        <f t="shared" si="1"/>
        <v>0</v>
      </c>
    </row>
    <row r="64" spans="1:9" x14ac:dyDescent="0.25">
      <c r="A64" s="150" t="s">
        <v>66</v>
      </c>
      <c r="B64" s="151"/>
      <c r="C64" s="152"/>
      <c r="D64" s="25" t="s">
        <v>67</v>
      </c>
      <c r="E64" s="73">
        <v>95338.340000000011</v>
      </c>
      <c r="F64" s="73">
        <f>F65+F70+F73</f>
        <v>304900</v>
      </c>
      <c r="G64" s="73">
        <f>G65+G70+G73</f>
        <v>99492.65</v>
      </c>
      <c r="H64" s="103">
        <f t="shared" si="0"/>
        <v>104.35743899044181</v>
      </c>
      <c r="I64" s="103">
        <f t="shared" si="1"/>
        <v>32.631239750737947</v>
      </c>
    </row>
    <row r="65" spans="1:9" x14ac:dyDescent="0.25">
      <c r="A65" s="147" t="s">
        <v>52</v>
      </c>
      <c r="B65" s="148"/>
      <c r="C65" s="149"/>
      <c r="D65" s="29" t="s">
        <v>9</v>
      </c>
      <c r="E65" s="74">
        <v>0</v>
      </c>
      <c r="F65" s="74">
        <f>F66+F68</f>
        <v>43000</v>
      </c>
      <c r="G65" s="74">
        <f>G66+G68</f>
        <v>0</v>
      </c>
      <c r="H65" s="102" t="e">
        <f t="shared" si="0"/>
        <v>#DIV/0!</v>
      </c>
      <c r="I65" s="102">
        <f t="shared" si="1"/>
        <v>0</v>
      </c>
    </row>
    <row r="66" spans="1:9" x14ac:dyDescent="0.25">
      <c r="A66" s="31">
        <v>3</v>
      </c>
      <c r="B66" s="32"/>
      <c r="C66" s="33"/>
      <c r="D66" s="30" t="s">
        <v>13</v>
      </c>
      <c r="E66" s="74">
        <v>0</v>
      </c>
      <c r="F66" s="74">
        <f>F67+0</f>
        <v>40800</v>
      </c>
      <c r="G66" s="74">
        <f>G67+0</f>
        <v>0</v>
      </c>
      <c r="H66" s="102" t="e">
        <f t="shared" si="0"/>
        <v>#DIV/0!</v>
      </c>
      <c r="I66" s="102">
        <f t="shared" si="1"/>
        <v>0</v>
      </c>
    </row>
    <row r="67" spans="1:9" x14ac:dyDescent="0.25">
      <c r="A67" s="31">
        <v>32</v>
      </c>
      <c r="B67" s="32"/>
      <c r="C67" s="33"/>
      <c r="D67" s="30" t="s">
        <v>25</v>
      </c>
      <c r="E67" s="74">
        <v>0</v>
      </c>
      <c r="F67" s="75">
        <v>40800</v>
      </c>
      <c r="G67" s="74">
        <v>0</v>
      </c>
      <c r="H67" s="102" t="e">
        <f t="shared" si="0"/>
        <v>#DIV/0!</v>
      </c>
      <c r="I67" s="102">
        <f t="shared" si="1"/>
        <v>0</v>
      </c>
    </row>
    <row r="68" spans="1:9" ht="25.5" x14ac:dyDescent="0.25">
      <c r="A68" s="108">
        <v>4</v>
      </c>
      <c r="B68" s="109"/>
      <c r="C68" s="110"/>
      <c r="D68" s="106" t="s">
        <v>15</v>
      </c>
      <c r="E68" s="74">
        <v>0</v>
      </c>
      <c r="F68" s="75">
        <f>F69+0</f>
        <v>2200</v>
      </c>
      <c r="G68" s="75">
        <f>G69+0</f>
        <v>0</v>
      </c>
      <c r="H68" s="102" t="e">
        <f t="shared" si="0"/>
        <v>#DIV/0!</v>
      </c>
      <c r="I68" s="102">
        <f t="shared" si="1"/>
        <v>0</v>
      </c>
    </row>
    <row r="69" spans="1:9" ht="24.75" customHeight="1" x14ac:dyDescent="0.25">
      <c r="A69" s="108">
        <v>42</v>
      </c>
      <c r="B69" s="109"/>
      <c r="C69" s="110"/>
      <c r="D69" s="106" t="s">
        <v>34</v>
      </c>
      <c r="E69" s="74">
        <v>0</v>
      </c>
      <c r="F69" s="75">
        <v>2200</v>
      </c>
      <c r="G69" s="75">
        <v>0</v>
      </c>
      <c r="H69" s="102" t="e">
        <f t="shared" si="0"/>
        <v>#DIV/0!</v>
      </c>
      <c r="I69" s="102">
        <f t="shared" si="1"/>
        <v>0</v>
      </c>
    </row>
    <row r="70" spans="1:9" ht="25.5" x14ac:dyDescent="0.25">
      <c r="A70" s="147" t="s">
        <v>55</v>
      </c>
      <c r="B70" s="148"/>
      <c r="C70" s="149"/>
      <c r="D70" s="29" t="s">
        <v>33</v>
      </c>
      <c r="E70" s="74">
        <v>200.38</v>
      </c>
      <c r="F70" s="74">
        <f>F71+0</f>
        <v>10000</v>
      </c>
      <c r="G70" s="74">
        <f>G71+0</f>
        <v>0</v>
      </c>
      <c r="H70" s="102">
        <f t="shared" si="0"/>
        <v>0</v>
      </c>
      <c r="I70" s="102">
        <f t="shared" si="1"/>
        <v>0</v>
      </c>
    </row>
    <row r="71" spans="1:9" x14ac:dyDescent="0.25">
      <c r="A71" s="31">
        <v>3</v>
      </c>
      <c r="B71" s="32"/>
      <c r="C71" s="33"/>
      <c r="D71" s="30" t="s">
        <v>13</v>
      </c>
      <c r="E71" s="74">
        <v>200.38</v>
      </c>
      <c r="F71" s="74">
        <f>F72+0</f>
        <v>10000</v>
      </c>
      <c r="G71" s="74">
        <f>G72+0</f>
        <v>0</v>
      </c>
      <c r="H71" s="102">
        <f t="shared" si="0"/>
        <v>0</v>
      </c>
      <c r="I71" s="102">
        <f t="shared" si="1"/>
        <v>0</v>
      </c>
    </row>
    <row r="72" spans="1:9" ht="25.5" customHeight="1" x14ac:dyDescent="0.25">
      <c r="A72" s="31">
        <v>32</v>
      </c>
      <c r="B72" s="32"/>
      <c r="C72" s="33"/>
      <c r="D72" s="30" t="s">
        <v>25</v>
      </c>
      <c r="E72" s="74">
        <v>200.38</v>
      </c>
      <c r="F72" s="75">
        <v>10000</v>
      </c>
      <c r="G72" s="100">
        <v>0</v>
      </c>
      <c r="H72" s="102">
        <f t="shared" si="0"/>
        <v>0</v>
      </c>
      <c r="I72" s="102">
        <f t="shared" si="1"/>
        <v>0</v>
      </c>
    </row>
    <row r="73" spans="1:9" x14ac:dyDescent="0.25">
      <c r="A73" s="147" t="s">
        <v>65</v>
      </c>
      <c r="B73" s="148"/>
      <c r="C73" s="149"/>
      <c r="D73" s="78" t="s">
        <v>36</v>
      </c>
      <c r="E73" s="74">
        <v>95137.96</v>
      </c>
      <c r="F73" s="74">
        <f>F74+0</f>
        <v>251900</v>
      </c>
      <c r="G73" s="74">
        <f>G74+0</f>
        <v>99492.65</v>
      </c>
      <c r="H73" s="102">
        <f t="shared" si="0"/>
        <v>104.57723709863022</v>
      </c>
      <c r="I73" s="102">
        <f t="shared" si="1"/>
        <v>39.496883684001588</v>
      </c>
    </row>
    <row r="74" spans="1:9" x14ac:dyDescent="0.25">
      <c r="A74" s="80">
        <v>3</v>
      </c>
      <c r="B74" s="81"/>
      <c r="C74" s="82"/>
      <c r="D74" s="79" t="s">
        <v>13</v>
      </c>
      <c r="E74" s="74">
        <v>95137.96</v>
      </c>
      <c r="F74" s="74">
        <f>F75+0</f>
        <v>251900</v>
      </c>
      <c r="G74" s="74">
        <f>G75+0</f>
        <v>99492.65</v>
      </c>
      <c r="H74" s="102">
        <f t="shared" si="0"/>
        <v>104.57723709863022</v>
      </c>
      <c r="I74" s="102">
        <f t="shared" si="1"/>
        <v>39.496883684001588</v>
      </c>
    </row>
    <row r="75" spans="1:9" ht="25.5" customHeight="1" x14ac:dyDescent="0.25">
      <c r="A75" s="80">
        <v>32</v>
      </c>
      <c r="B75" s="81"/>
      <c r="C75" s="82"/>
      <c r="D75" s="79" t="s">
        <v>25</v>
      </c>
      <c r="E75" s="74">
        <v>95137.96</v>
      </c>
      <c r="F75" s="75">
        <v>251900</v>
      </c>
      <c r="G75" s="100">
        <v>99492.65</v>
      </c>
      <c r="H75" s="102">
        <f t="shared" si="0"/>
        <v>104.57723709863022</v>
      </c>
      <c r="I75" s="102">
        <f t="shared" si="1"/>
        <v>39.496883684001588</v>
      </c>
    </row>
    <row r="76" spans="1:9" ht="25.5" x14ac:dyDescent="0.25">
      <c r="A76" s="150" t="s">
        <v>68</v>
      </c>
      <c r="B76" s="151"/>
      <c r="C76" s="152"/>
      <c r="D76" s="28" t="s">
        <v>69</v>
      </c>
      <c r="E76" s="73">
        <v>460</v>
      </c>
      <c r="F76" s="73">
        <f>F77+0</f>
        <v>6800</v>
      </c>
      <c r="G76" s="73">
        <f>G77+0</f>
        <v>6261.9</v>
      </c>
      <c r="H76" s="103">
        <f t="shared" si="0"/>
        <v>1361.282608695652</v>
      </c>
      <c r="I76" s="103">
        <f t="shared" si="1"/>
        <v>92.086764705882345</v>
      </c>
    </row>
    <row r="77" spans="1:9" x14ac:dyDescent="0.25">
      <c r="A77" s="147" t="s">
        <v>52</v>
      </c>
      <c r="B77" s="148"/>
      <c r="C77" s="149"/>
      <c r="D77" s="29" t="s">
        <v>9</v>
      </c>
      <c r="E77" s="74">
        <v>460</v>
      </c>
      <c r="F77" s="74">
        <f>F78+0</f>
        <v>6800</v>
      </c>
      <c r="G77" s="74">
        <f>G78+0</f>
        <v>6261.9</v>
      </c>
      <c r="H77" s="102">
        <f t="shared" si="0"/>
        <v>1361.282608695652</v>
      </c>
      <c r="I77" s="102">
        <f t="shared" si="1"/>
        <v>92.086764705882345</v>
      </c>
    </row>
    <row r="78" spans="1:9" x14ac:dyDescent="0.25">
      <c r="A78" s="31">
        <v>3</v>
      </c>
      <c r="B78" s="32"/>
      <c r="C78" s="33"/>
      <c r="D78" s="30" t="s">
        <v>13</v>
      </c>
      <c r="E78" s="74">
        <v>460</v>
      </c>
      <c r="F78" s="74">
        <f>F79+F80</f>
        <v>6800</v>
      </c>
      <c r="G78" s="74">
        <f>G79+G80</f>
        <v>6261.9</v>
      </c>
      <c r="H78" s="102">
        <f t="shared" ref="H78:H127" si="4">G78/E78*100</f>
        <v>1361.282608695652</v>
      </c>
      <c r="I78" s="102">
        <f t="shared" ref="I78:I135" si="5">G78/F78*100</f>
        <v>92.086764705882345</v>
      </c>
    </row>
    <row r="79" spans="1:9" x14ac:dyDescent="0.25">
      <c r="A79" s="31">
        <v>32</v>
      </c>
      <c r="B79" s="32"/>
      <c r="C79" s="33"/>
      <c r="D79" s="30" t="s">
        <v>25</v>
      </c>
      <c r="E79" s="74">
        <v>0</v>
      </c>
      <c r="F79" s="75">
        <v>6200</v>
      </c>
      <c r="G79" s="75">
        <v>5661.9</v>
      </c>
      <c r="H79" s="102" t="e">
        <f t="shared" si="4"/>
        <v>#DIV/0!</v>
      </c>
      <c r="I79" s="102">
        <f t="shared" si="5"/>
        <v>91.320967741935476</v>
      </c>
    </row>
    <row r="80" spans="1:9" ht="30.75" customHeight="1" x14ac:dyDescent="0.25">
      <c r="A80" s="31">
        <v>37</v>
      </c>
      <c r="B80" s="32"/>
      <c r="C80" s="33"/>
      <c r="D80" s="30" t="s">
        <v>64</v>
      </c>
      <c r="E80" s="74">
        <v>460</v>
      </c>
      <c r="F80" s="75">
        <v>600</v>
      </c>
      <c r="G80" s="74">
        <v>600</v>
      </c>
      <c r="H80" s="102">
        <f t="shared" si="4"/>
        <v>130.43478260869566</v>
      </c>
      <c r="I80" s="102">
        <f t="shared" si="5"/>
        <v>100</v>
      </c>
    </row>
    <row r="81" spans="1:9" x14ac:dyDescent="0.25">
      <c r="A81" s="150" t="s">
        <v>70</v>
      </c>
      <c r="B81" s="151"/>
      <c r="C81" s="152"/>
      <c r="D81" s="28" t="s">
        <v>71</v>
      </c>
      <c r="E81" s="73">
        <v>0</v>
      </c>
      <c r="F81" s="73">
        <f t="shared" ref="F81:G83" si="6">F82+0</f>
        <v>7500</v>
      </c>
      <c r="G81" s="73">
        <f t="shared" si="6"/>
        <v>0</v>
      </c>
      <c r="H81" s="102">
        <v>0</v>
      </c>
      <c r="I81" s="102">
        <f t="shared" si="5"/>
        <v>0</v>
      </c>
    </row>
    <row r="82" spans="1:9" x14ac:dyDescent="0.25">
      <c r="A82" s="147" t="s">
        <v>52</v>
      </c>
      <c r="B82" s="148"/>
      <c r="C82" s="149"/>
      <c r="D82" s="29" t="s">
        <v>9</v>
      </c>
      <c r="E82" s="74">
        <v>0</v>
      </c>
      <c r="F82" s="74">
        <f t="shared" si="6"/>
        <v>7500</v>
      </c>
      <c r="G82" s="74">
        <f t="shared" si="6"/>
        <v>0</v>
      </c>
      <c r="H82" s="102">
        <v>0</v>
      </c>
      <c r="I82" s="102">
        <f t="shared" si="5"/>
        <v>0</v>
      </c>
    </row>
    <row r="83" spans="1:9" x14ac:dyDescent="0.25">
      <c r="A83" s="31">
        <v>3</v>
      </c>
      <c r="B83" s="32"/>
      <c r="C83" s="33"/>
      <c r="D83" s="30" t="s">
        <v>13</v>
      </c>
      <c r="E83" s="74">
        <v>0</v>
      </c>
      <c r="F83" s="74">
        <f t="shared" si="6"/>
        <v>7500</v>
      </c>
      <c r="G83" s="74">
        <f t="shared" si="6"/>
        <v>0</v>
      </c>
      <c r="H83" s="102">
        <v>0</v>
      </c>
      <c r="I83" s="102">
        <f t="shared" si="5"/>
        <v>0</v>
      </c>
    </row>
    <row r="84" spans="1:9" ht="25.5" customHeight="1" x14ac:dyDescent="0.25">
      <c r="A84" s="31">
        <v>32</v>
      </c>
      <c r="B84" s="32"/>
      <c r="C84" s="33"/>
      <c r="D84" s="30" t="s">
        <v>25</v>
      </c>
      <c r="E84" s="74">
        <v>0</v>
      </c>
      <c r="F84" s="75">
        <v>7500</v>
      </c>
      <c r="G84" s="100">
        <v>0</v>
      </c>
      <c r="H84" s="102">
        <v>0</v>
      </c>
      <c r="I84" s="102">
        <f t="shared" si="5"/>
        <v>0</v>
      </c>
    </row>
    <row r="85" spans="1:9" x14ac:dyDescent="0.25">
      <c r="A85" s="150" t="s">
        <v>72</v>
      </c>
      <c r="B85" s="151"/>
      <c r="C85" s="152"/>
      <c r="D85" s="28" t="s">
        <v>73</v>
      </c>
      <c r="E85" s="73">
        <v>5257.2800000000007</v>
      </c>
      <c r="F85" s="73">
        <f>F86+0</f>
        <v>17500</v>
      </c>
      <c r="G85" s="73">
        <f>G86+0</f>
        <v>1177.77</v>
      </c>
      <c r="H85" s="103">
        <f t="shared" si="4"/>
        <v>22.402649278714463</v>
      </c>
      <c r="I85" s="103">
        <f t="shared" si="5"/>
        <v>6.7301142857142855</v>
      </c>
    </row>
    <row r="86" spans="1:9" x14ac:dyDescent="0.25">
      <c r="A86" s="147" t="s">
        <v>52</v>
      </c>
      <c r="B86" s="148"/>
      <c r="C86" s="149"/>
      <c r="D86" s="29" t="s">
        <v>9</v>
      </c>
      <c r="E86" s="74">
        <v>5257.2800000000007</v>
      </c>
      <c r="F86" s="74">
        <f>F87+0</f>
        <v>17500</v>
      </c>
      <c r="G86" s="74">
        <f>G87+0</f>
        <v>1177.77</v>
      </c>
      <c r="H86" s="102">
        <f t="shared" si="4"/>
        <v>22.402649278714463</v>
      </c>
      <c r="I86" s="102">
        <f t="shared" si="5"/>
        <v>6.7301142857142855</v>
      </c>
    </row>
    <row r="87" spans="1:9" x14ac:dyDescent="0.25">
      <c r="A87" s="156">
        <v>3</v>
      </c>
      <c r="B87" s="157"/>
      <c r="C87" s="158"/>
      <c r="D87" s="30" t="s">
        <v>13</v>
      </c>
      <c r="E87" s="74">
        <v>5257.2800000000007</v>
      </c>
      <c r="F87" s="74">
        <f>F88+F89</f>
        <v>17500</v>
      </c>
      <c r="G87" s="74">
        <f>G88+G89</f>
        <v>1177.77</v>
      </c>
      <c r="H87" s="102">
        <f t="shared" si="4"/>
        <v>22.402649278714463</v>
      </c>
      <c r="I87" s="102">
        <f t="shared" si="5"/>
        <v>6.7301142857142855</v>
      </c>
    </row>
    <row r="88" spans="1:9" x14ac:dyDescent="0.25">
      <c r="A88" s="160">
        <v>31</v>
      </c>
      <c r="B88" s="161"/>
      <c r="C88" s="162"/>
      <c r="D88" s="30" t="s">
        <v>14</v>
      </c>
      <c r="E88" s="74">
        <v>4365.0200000000004</v>
      </c>
      <c r="F88" s="75">
        <v>8300</v>
      </c>
      <c r="G88" s="75">
        <v>434.6</v>
      </c>
      <c r="H88" s="102">
        <f t="shared" si="4"/>
        <v>9.9564263164888125</v>
      </c>
      <c r="I88" s="102">
        <f t="shared" si="5"/>
        <v>5.2361445783132528</v>
      </c>
    </row>
    <row r="89" spans="1:9" ht="25.5" customHeight="1" x14ac:dyDescent="0.25">
      <c r="A89" s="160">
        <v>32</v>
      </c>
      <c r="B89" s="161"/>
      <c r="C89" s="162"/>
      <c r="D89" s="30" t="s">
        <v>25</v>
      </c>
      <c r="E89" s="74">
        <v>892.26</v>
      </c>
      <c r="F89" s="75">
        <v>9200</v>
      </c>
      <c r="G89" s="100">
        <v>743.17</v>
      </c>
      <c r="H89" s="102">
        <f t="shared" si="4"/>
        <v>83.290744850155789</v>
      </c>
      <c r="I89" s="102">
        <f t="shared" si="5"/>
        <v>8.0779347826086951</v>
      </c>
    </row>
    <row r="90" spans="1:9" ht="25.5" customHeight="1" x14ac:dyDescent="0.25">
      <c r="A90" s="150" t="s">
        <v>131</v>
      </c>
      <c r="B90" s="151"/>
      <c r="C90" s="152"/>
      <c r="D90" s="111" t="s">
        <v>132</v>
      </c>
      <c r="E90" s="73">
        <v>0</v>
      </c>
      <c r="F90" s="73">
        <f>F91+0</f>
        <v>2800</v>
      </c>
      <c r="G90" s="73">
        <f>G91+0</f>
        <v>0</v>
      </c>
      <c r="H90" s="103" t="e">
        <f t="shared" ref="H90:H94" si="7">G90/E90*100</f>
        <v>#DIV/0!</v>
      </c>
      <c r="I90" s="103">
        <f t="shared" ref="I90:I94" si="8">G90/F90*100</f>
        <v>0</v>
      </c>
    </row>
    <row r="91" spans="1:9" x14ac:dyDescent="0.25">
      <c r="A91" s="147" t="s">
        <v>52</v>
      </c>
      <c r="B91" s="148"/>
      <c r="C91" s="149"/>
      <c r="D91" s="112" t="s">
        <v>9</v>
      </c>
      <c r="E91" s="74">
        <v>0</v>
      </c>
      <c r="F91" s="74">
        <f>F92+0</f>
        <v>2800</v>
      </c>
      <c r="G91" s="74">
        <f>G92+0</f>
        <v>0</v>
      </c>
      <c r="H91" s="102" t="e">
        <f t="shared" si="7"/>
        <v>#DIV/0!</v>
      </c>
      <c r="I91" s="102">
        <f t="shared" si="8"/>
        <v>0</v>
      </c>
    </row>
    <row r="92" spans="1:9" x14ac:dyDescent="0.25">
      <c r="A92" s="156">
        <v>3</v>
      </c>
      <c r="B92" s="157"/>
      <c r="C92" s="158"/>
      <c r="D92" s="113" t="s">
        <v>13</v>
      </c>
      <c r="E92" s="74">
        <v>0</v>
      </c>
      <c r="F92" s="74">
        <f>F93+F94</f>
        <v>2800</v>
      </c>
      <c r="G92" s="74">
        <f>G93+G94</f>
        <v>0</v>
      </c>
      <c r="H92" s="102" t="e">
        <f t="shared" si="7"/>
        <v>#DIV/0!</v>
      </c>
      <c r="I92" s="102">
        <f t="shared" si="8"/>
        <v>0</v>
      </c>
    </row>
    <row r="93" spans="1:9" x14ac:dyDescent="0.25">
      <c r="A93" s="160">
        <v>31</v>
      </c>
      <c r="B93" s="161"/>
      <c r="C93" s="162"/>
      <c r="D93" s="113" t="s">
        <v>14</v>
      </c>
      <c r="E93" s="74">
        <v>0</v>
      </c>
      <c r="F93" s="75">
        <v>2100</v>
      </c>
      <c r="G93" s="75">
        <v>0</v>
      </c>
      <c r="H93" s="102" t="e">
        <f t="shared" si="7"/>
        <v>#DIV/0!</v>
      </c>
      <c r="I93" s="102">
        <f t="shared" si="8"/>
        <v>0</v>
      </c>
    </row>
    <row r="94" spans="1:9" ht="25.5" customHeight="1" x14ac:dyDescent="0.25">
      <c r="A94" s="160">
        <v>32</v>
      </c>
      <c r="B94" s="161"/>
      <c r="C94" s="162"/>
      <c r="D94" s="113" t="s">
        <v>25</v>
      </c>
      <c r="E94" s="74">
        <v>0</v>
      </c>
      <c r="F94" s="75">
        <v>700</v>
      </c>
      <c r="G94" s="75">
        <v>0</v>
      </c>
      <c r="H94" s="102" t="e">
        <f t="shared" si="7"/>
        <v>#DIV/0!</v>
      </c>
      <c r="I94" s="102">
        <f t="shared" si="8"/>
        <v>0</v>
      </c>
    </row>
    <row r="95" spans="1:9" ht="25.5" x14ac:dyDescent="0.25">
      <c r="A95" s="150" t="s">
        <v>74</v>
      </c>
      <c r="B95" s="151"/>
      <c r="C95" s="152"/>
      <c r="D95" s="111" t="s">
        <v>75</v>
      </c>
      <c r="E95" s="73">
        <v>29952.19</v>
      </c>
      <c r="F95" s="73">
        <f>F96+F101+F104+F108+F111+F114</f>
        <v>75080</v>
      </c>
      <c r="G95" s="73">
        <f>G96+G101+G104+G108+G111+G114</f>
        <v>62142.41</v>
      </c>
      <c r="H95" s="103">
        <f t="shared" si="4"/>
        <v>207.47200788990722</v>
      </c>
      <c r="I95" s="103">
        <f t="shared" si="5"/>
        <v>82.768260522109756</v>
      </c>
    </row>
    <row r="96" spans="1:9" x14ac:dyDescent="0.25">
      <c r="A96" s="147" t="s">
        <v>52</v>
      </c>
      <c r="B96" s="148"/>
      <c r="C96" s="149"/>
      <c r="D96" s="29" t="s">
        <v>9</v>
      </c>
      <c r="E96" s="74">
        <v>10122.77</v>
      </c>
      <c r="F96" s="74">
        <f>F97+F99</f>
        <v>18080</v>
      </c>
      <c r="G96" s="74">
        <f>G97+G99</f>
        <v>50698.58</v>
      </c>
      <c r="H96" s="102">
        <f t="shared" si="4"/>
        <v>500.8370238580942</v>
      </c>
      <c r="I96" s="102">
        <f t="shared" si="5"/>
        <v>280.41250000000002</v>
      </c>
    </row>
    <row r="97" spans="1:9" x14ac:dyDescent="0.25">
      <c r="A97" s="31">
        <v>3</v>
      </c>
      <c r="B97" s="32"/>
      <c r="C97" s="33"/>
      <c r="D97" s="30" t="s">
        <v>13</v>
      </c>
      <c r="E97" s="74">
        <v>0</v>
      </c>
      <c r="F97" s="74">
        <f>F98+0</f>
        <v>13700</v>
      </c>
      <c r="G97" s="74">
        <f>G98+0</f>
        <v>48223.58</v>
      </c>
      <c r="H97" s="102">
        <v>0</v>
      </c>
      <c r="I97" s="102">
        <f t="shared" si="5"/>
        <v>351.99693430656936</v>
      </c>
    </row>
    <row r="98" spans="1:9" x14ac:dyDescent="0.25">
      <c r="A98" s="31">
        <v>32</v>
      </c>
      <c r="B98" s="32"/>
      <c r="C98" s="33"/>
      <c r="D98" s="30" t="s">
        <v>25</v>
      </c>
      <c r="E98" s="74">
        <v>0</v>
      </c>
      <c r="F98" s="75">
        <v>13700</v>
      </c>
      <c r="G98" s="75">
        <v>48223.58</v>
      </c>
      <c r="H98" s="102">
        <v>0</v>
      </c>
      <c r="I98" s="102">
        <f t="shared" si="5"/>
        <v>351.99693430656936</v>
      </c>
    </row>
    <row r="99" spans="1:9" ht="25.5" x14ac:dyDescent="0.25">
      <c r="A99" s="31">
        <v>4</v>
      </c>
      <c r="B99" s="32"/>
      <c r="C99" s="33"/>
      <c r="D99" s="30" t="s">
        <v>15</v>
      </c>
      <c r="E99" s="74">
        <v>10122.77</v>
      </c>
      <c r="F99" s="74">
        <f>F100+0</f>
        <v>4380</v>
      </c>
      <c r="G99" s="74">
        <f>G100+0</f>
        <v>2475</v>
      </c>
      <c r="H99" s="102">
        <f t="shared" si="4"/>
        <v>24.449829443917029</v>
      </c>
      <c r="I99" s="102">
        <f t="shared" si="5"/>
        <v>56.5068493150685</v>
      </c>
    </row>
    <row r="100" spans="1:9" ht="25.5" x14ac:dyDescent="0.25">
      <c r="A100" s="31">
        <v>42</v>
      </c>
      <c r="B100" s="32"/>
      <c r="C100" s="33"/>
      <c r="D100" s="30" t="s">
        <v>34</v>
      </c>
      <c r="E100" s="74">
        <v>10122.77</v>
      </c>
      <c r="F100" s="75">
        <v>4380</v>
      </c>
      <c r="G100" s="75">
        <v>2475</v>
      </c>
      <c r="H100" s="102">
        <f t="shared" si="4"/>
        <v>24.449829443917029</v>
      </c>
      <c r="I100" s="102">
        <f t="shared" si="5"/>
        <v>56.5068493150685</v>
      </c>
    </row>
    <row r="101" spans="1:9" ht="25.5" x14ac:dyDescent="0.25">
      <c r="A101" s="147" t="s">
        <v>53</v>
      </c>
      <c r="B101" s="148"/>
      <c r="C101" s="149"/>
      <c r="D101" s="29" t="s">
        <v>41</v>
      </c>
      <c r="E101" s="74">
        <v>0</v>
      </c>
      <c r="F101" s="75">
        <f>F102+0</f>
        <v>16500</v>
      </c>
      <c r="G101" s="75">
        <f>G102+0</f>
        <v>0</v>
      </c>
      <c r="H101" s="102">
        <v>0</v>
      </c>
      <c r="I101" s="102">
        <f t="shared" si="5"/>
        <v>0</v>
      </c>
    </row>
    <row r="102" spans="1:9" ht="24.75" customHeight="1" x14ac:dyDescent="0.25">
      <c r="A102" s="31">
        <v>4</v>
      </c>
      <c r="B102" s="32"/>
      <c r="C102" s="33"/>
      <c r="D102" s="30" t="s">
        <v>15</v>
      </c>
      <c r="E102" s="74">
        <v>0</v>
      </c>
      <c r="F102" s="75">
        <f>F103+0</f>
        <v>16500</v>
      </c>
      <c r="G102" s="75">
        <f>G103+0</f>
        <v>0</v>
      </c>
      <c r="H102" s="102">
        <v>0</v>
      </c>
      <c r="I102" s="102">
        <f t="shared" si="5"/>
        <v>0</v>
      </c>
    </row>
    <row r="103" spans="1:9" ht="25.5" x14ac:dyDescent="0.25">
      <c r="A103" s="31">
        <v>42</v>
      </c>
      <c r="B103" s="32"/>
      <c r="C103" s="33"/>
      <c r="D103" s="30" t="s">
        <v>34</v>
      </c>
      <c r="E103" s="74">
        <v>0</v>
      </c>
      <c r="F103" s="75">
        <v>16500</v>
      </c>
      <c r="G103" s="75">
        <v>0</v>
      </c>
      <c r="H103" s="102">
        <v>0</v>
      </c>
      <c r="I103" s="102">
        <f t="shared" si="5"/>
        <v>0</v>
      </c>
    </row>
    <row r="104" spans="1:9" x14ac:dyDescent="0.25">
      <c r="A104" s="147" t="s">
        <v>54</v>
      </c>
      <c r="B104" s="148"/>
      <c r="C104" s="149"/>
      <c r="D104" s="29" t="s">
        <v>29</v>
      </c>
      <c r="E104" s="74">
        <v>4915.4399999999996</v>
      </c>
      <c r="F104" s="74">
        <f>F105+0</f>
        <v>10000</v>
      </c>
      <c r="G104" s="74">
        <f>G105+0</f>
        <v>5136.75</v>
      </c>
      <c r="H104" s="102">
        <f t="shared" si="4"/>
        <v>104.50234363556467</v>
      </c>
      <c r="I104" s="102">
        <f t="shared" si="5"/>
        <v>51.3675</v>
      </c>
    </row>
    <row r="105" spans="1:9" ht="25.5" x14ac:dyDescent="0.25">
      <c r="A105" s="31">
        <v>4</v>
      </c>
      <c r="B105" s="32"/>
      <c r="C105" s="33"/>
      <c r="D105" s="30" t="s">
        <v>15</v>
      </c>
      <c r="E105" s="74">
        <v>4915.4399999999996</v>
      </c>
      <c r="F105" s="74">
        <f>F106+F107</f>
        <v>10000</v>
      </c>
      <c r="G105" s="74">
        <f>G106+G107</f>
        <v>5136.75</v>
      </c>
      <c r="H105" s="102">
        <f t="shared" si="4"/>
        <v>104.50234363556467</v>
      </c>
      <c r="I105" s="102">
        <f t="shared" si="5"/>
        <v>51.3675</v>
      </c>
    </row>
    <row r="106" spans="1:9" ht="25.5" customHeight="1" x14ac:dyDescent="0.25">
      <c r="A106" s="31">
        <v>41</v>
      </c>
      <c r="B106" s="32"/>
      <c r="C106" s="33"/>
      <c r="D106" s="30" t="s">
        <v>16</v>
      </c>
      <c r="E106" s="74">
        <v>0</v>
      </c>
      <c r="F106" s="75">
        <v>0</v>
      </c>
      <c r="G106" s="75">
        <v>0</v>
      </c>
      <c r="H106" s="102">
        <v>0</v>
      </c>
      <c r="I106" s="102" t="e">
        <f t="shared" si="5"/>
        <v>#DIV/0!</v>
      </c>
    </row>
    <row r="107" spans="1:9" ht="25.5" x14ac:dyDescent="0.25">
      <c r="A107" s="31">
        <v>42</v>
      </c>
      <c r="B107" s="32"/>
      <c r="C107" s="33"/>
      <c r="D107" s="30" t="s">
        <v>34</v>
      </c>
      <c r="E107" s="74">
        <v>4915.4399999999996</v>
      </c>
      <c r="F107" s="75">
        <v>10000</v>
      </c>
      <c r="G107" s="74">
        <v>5136.75</v>
      </c>
      <c r="H107" s="102">
        <f t="shared" si="4"/>
        <v>104.50234363556467</v>
      </c>
      <c r="I107" s="102">
        <f t="shared" si="5"/>
        <v>51.3675</v>
      </c>
    </row>
    <row r="108" spans="1:9" ht="25.5" x14ac:dyDescent="0.25">
      <c r="A108" s="147" t="s">
        <v>55</v>
      </c>
      <c r="B108" s="148"/>
      <c r="C108" s="149"/>
      <c r="D108" s="29" t="s">
        <v>33</v>
      </c>
      <c r="E108" s="74">
        <v>11880.03</v>
      </c>
      <c r="F108" s="74">
        <f>F109+0</f>
        <v>23000</v>
      </c>
      <c r="G108" s="74">
        <f>G109+0</f>
        <v>3177.08</v>
      </c>
      <c r="H108" s="102">
        <f t="shared" si="4"/>
        <v>26.743030110193324</v>
      </c>
      <c r="I108" s="102">
        <f t="shared" si="5"/>
        <v>13.813391304347824</v>
      </c>
    </row>
    <row r="109" spans="1:9" ht="25.5" x14ac:dyDescent="0.25">
      <c r="A109" s="31">
        <v>4</v>
      </c>
      <c r="B109" s="32"/>
      <c r="C109" s="33"/>
      <c r="D109" s="30" t="s">
        <v>15</v>
      </c>
      <c r="E109" s="74">
        <v>11880.03</v>
      </c>
      <c r="F109" s="74">
        <f>F110+0</f>
        <v>23000</v>
      </c>
      <c r="G109" s="74">
        <f>G110+0</f>
        <v>3177.08</v>
      </c>
      <c r="H109" s="102">
        <f t="shared" si="4"/>
        <v>26.743030110193324</v>
      </c>
      <c r="I109" s="102">
        <f t="shared" si="5"/>
        <v>13.813391304347824</v>
      </c>
    </row>
    <row r="110" spans="1:9" ht="25.5" x14ac:dyDescent="0.25">
      <c r="A110" s="31">
        <v>42</v>
      </c>
      <c r="B110" s="32"/>
      <c r="C110" s="33"/>
      <c r="D110" s="30" t="s">
        <v>34</v>
      </c>
      <c r="E110" s="74">
        <v>11880.03</v>
      </c>
      <c r="F110" s="75">
        <v>23000</v>
      </c>
      <c r="G110" s="75">
        <v>3177.08</v>
      </c>
      <c r="H110" s="102">
        <f t="shared" si="4"/>
        <v>26.743030110193324</v>
      </c>
      <c r="I110" s="102">
        <f t="shared" si="5"/>
        <v>13.813391304347824</v>
      </c>
    </row>
    <row r="111" spans="1:9" x14ac:dyDescent="0.25">
      <c r="A111" s="147" t="s">
        <v>65</v>
      </c>
      <c r="B111" s="148"/>
      <c r="C111" s="149"/>
      <c r="D111" s="29" t="s">
        <v>36</v>
      </c>
      <c r="E111" s="74">
        <v>0</v>
      </c>
      <c r="F111" s="74">
        <f>F112+0</f>
        <v>1500</v>
      </c>
      <c r="G111" s="74">
        <f>G112+0</f>
        <v>0</v>
      </c>
      <c r="H111" s="102">
        <v>0</v>
      </c>
      <c r="I111" s="102">
        <f t="shared" si="5"/>
        <v>0</v>
      </c>
    </row>
    <row r="112" spans="1:9" ht="25.5" x14ac:dyDescent="0.25">
      <c r="A112" s="31">
        <v>4</v>
      </c>
      <c r="B112" s="32"/>
      <c r="C112" s="33"/>
      <c r="D112" s="30" t="s">
        <v>15</v>
      </c>
      <c r="E112" s="74">
        <v>0</v>
      </c>
      <c r="F112" s="74">
        <f>F113+0</f>
        <v>1500</v>
      </c>
      <c r="G112" s="74">
        <f>G113+0</f>
        <v>0</v>
      </c>
      <c r="H112" s="102">
        <v>0</v>
      </c>
      <c r="I112" s="102">
        <f t="shared" si="5"/>
        <v>0</v>
      </c>
    </row>
    <row r="113" spans="1:9" ht="25.5" x14ac:dyDescent="0.25">
      <c r="A113" s="31">
        <v>42</v>
      </c>
      <c r="B113" s="32"/>
      <c r="C113" s="33"/>
      <c r="D113" s="30" t="s">
        <v>34</v>
      </c>
      <c r="E113" s="74">
        <v>0</v>
      </c>
      <c r="F113" s="75">
        <v>1500</v>
      </c>
      <c r="G113" s="75">
        <v>0</v>
      </c>
      <c r="H113" s="102">
        <v>0</v>
      </c>
      <c r="I113" s="102">
        <f t="shared" si="5"/>
        <v>0</v>
      </c>
    </row>
    <row r="114" spans="1:9" x14ac:dyDescent="0.25">
      <c r="A114" s="147" t="s">
        <v>59</v>
      </c>
      <c r="B114" s="148"/>
      <c r="C114" s="149"/>
      <c r="D114" s="29" t="s">
        <v>43</v>
      </c>
      <c r="E114" s="74">
        <v>3033.95</v>
      </c>
      <c r="F114" s="74">
        <f>F115+0</f>
        <v>6000</v>
      </c>
      <c r="G114" s="74">
        <f>G115+0</f>
        <v>3130</v>
      </c>
      <c r="H114" s="102">
        <f t="shared" si="4"/>
        <v>103.16583991166632</v>
      </c>
      <c r="I114" s="102">
        <f t="shared" si="5"/>
        <v>52.166666666666664</v>
      </c>
    </row>
    <row r="115" spans="1:9" ht="25.5" customHeight="1" x14ac:dyDescent="0.25">
      <c r="A115" s="31">
        <v>3</v>
      </c>
      <c r="B115" s="32"/>
      <c r="C115" s="33"/>
      <c r="D115" s="30" t="s">
        <v>13</v>
      </c>
      <c r="E115" s="74">
        <v>3033.95</v>
      </c>
      <c r="F115" s="75">
        <f>F116+0</f>
        <v>6000</v>
      </c>
      <c r="G115" s="75">
        <f>G116+0</f>
        <v>3130</v>
      </c>
      <c r="H115" s="102">
        <f t="shared" si="4"/>
        <v>103.16583991166632</v>
      </c>
      <c r="I115" s="102">
        <f t="shared" si="5"/>
        <v>52.166666666666664</v>
      </c>
    </row>
    <row r="116" spans="1:9" x14ac:dyDescent="0.25">
      <c r="A116" s="31">
        <v>32</v>
      </c>
      <c r="B116" s="32"/>
      <c r="C116" s="33"/>
      <c r="D116" s="30" t="s">
        <v>25</v>
      </c>
      <c r="E116" s="74">
        <v>3033.95</v>
      </c>
      <c r="F116" s="75">
        <v>6000</v>
      </c>
      <c r="G116" s="100">
        <v>3130</v>
      </c>
      <c r="H116" s="102">
        <f t="shared" si="4"/>
        <v>103.16583991166632</v>
      </c>
      <c r="I116" s="102">
        <f t="shared" si="5"/>
        <v>52.166666666666664</v>
      </c>
    </row>
    <row r="117" spans="1:9" ht="38.25" x14ac:dyDescent="0.25">
      <c r="A117" s="150" t="s">
        <v>76</v>
      </c>
      <c r="B117" s="151"/>
      <c r="C117" s="152"/>
      <c r="D117" s="28" t="s">
        <v>77</v>
      </c>
      <c r="E117" s="73">
        <v>9988.11</v>
      </c>
      <c r="F117" s="73">
        <f>F118+F121</f>
        <v>13200</v>
      </c>
      <c r="G117" s="73">
        <f>G118+G121</f>
        <v>8833.16</v>
      </c>
      <c r="H117" s="103">
        <f t="shared" si="4"/>
        <v>88.436751297292474</v>
      </c>
      <c r="I117" s="103">
        <f t="shared" si="5"/>
        <v>66.917878787878777</v>
      </c>
    </row>
    <row r="118" spans="1:9" x14ac:dyDescent="0.25">
      <c r="A118" s="147" t="s">
        <v>65</v>
      </c>
      <c r="B118" s="148"/>
      <c r="C118" s="149"/>
      <c r="D118" s="29" t="s">
        <v>36</v>
      </c>
      <c r="E118" s="74">
        <v>0</v>
      </c>
      <c r="F118" s="74">
        <f>F119+0</f>
        <v>500</v>
      </c>
      <c r="G118" s="74">
        <f>G119+0</f>
        <v>0</v>
      </c>
      <c r="H118" s="102">
        <v>0</v>
      </c>
      <c r="I118" s="102">
        <f t="shared" si="5"/>
        <v>0</v>
      </c>
    </row>
    <row r="119" spans="1:9" ht="25.5" customHeight="1" x14ac:dyDescent="0.25">
      <c r="A119" s="31">
        <v>3</v>
      </c>
      <c r="B119" s="32"/>
      <c r="C119" s="33"/>
      <c r="D119" s="30" t="s">
        <v>13</v>
      </c>
      <c r="E119" s="74">
        <v>0</v>
      </c>
      <c r="F119" s="74">
        <f>F120+0</f>
        <v>500</v>
      </c>
      <c r="G119" s="74">
        <f>G120+0</f>
        <v>0</v>
      </c>
      <c r="H119" s="102">
        <v>0</v>
      </c>
      <c r="I119" s="102">
        <f t="shared" si="5"/>
        <v>0</v>
      </c>
    </row>
    <row r="120" spans="1:9" x14ac:dyDescent="0.25">
      <c r="A120" s="31">
        <v>32</v>
      </c>
      <c r="B120" s="32"/>
      <c r="C120" s="33"/>
      <c r="D120" s="30" t="s">
        <v>25</v>
      </c>
      <c r="E120" s="74">
        <v>0</v>
      </c>
      <c r="F120" s="75">
        <v>500</v>
      </c>
      <c r="G120" s="75">
        <v>0</v>
      </c>
      <c r="H120" s="102">
        <v>0</v>
      </c>
      <c r="I120" s="102">
        <f t="shared" si="5"/>
        <v>0</v>
      </c>
    </row>
    <row r="121" spans="1:9" ht="25.5" x14ac:dyDescent="0.25">
      <c r="A121" s="147" t="s">
        <v>58</v>
      </c>
      <c r="B121" s="148"/>
      <c r="C121" s="149"/>
      <c r="D121" s="29" t="s">
        <v>38</v>
      </c>
      <c r="E121" s="74">
        <v>9988.11</v>
      </c>
      <c r="F121" s="74">
        <f>F122+0</f>
        <v>12700</v>
      </c>
      <c r="G121" s="74">
        <f>G122+0</f>
        <v>8833.16</v>
      </c>
      <c r="H121" s="102">
        <f t="shared" si="4"/>
        <v>88.436751297292474</v>
      </c>
      <c r="I121" s="102">
        <f t="shared" si="5"/>
        <v>69.552440944881894</v>
      </c>
    </row>
    <row r="122" spans="1:9" ht="25.5" customHeight="1" x14ac:dyDescent="0.25">
      <c r="A122" s="31">
        <v>3</v>
      </c>
      <c r="B122" s="32"/>
      <c r="C122" s="33"/>
      <c r="D122" s="30" t="s">
        <v>13</v>
      </c>
      <c r="E122" s="74">
        <v>9988.11</v>
      </c>
      <c r="F122" s="74">
        <f>F123+0</f>
        <v>12700</v>
      </c>
      <c r="G122" s="74">
        <f>G123+0</f>
        <v>8833.16</v>
      </c>
      <c r="H122" s="102">
        <f t="shared" si="4"/>
        <v>88.436751297292474</v>
      </c>
      <c r="I122" s="102">
        <f t="shared" si="5"/>
        <v>69.552440944881894</v>
      </c>
    </row>
    <row r="123" spans="1:9" ht="24" customHeight="1" x14ac:dyDescent="0.25">
      <c r="A123" s="31">
        <v>32</v>
      </c>
      <c r="B123" s="32"/>
      <c r="C123" s="33"/>
      <c r="D123" s="30" t="s">
        <v>25</v>
      </c>
      <c r="E123" s="74">
        <v>9988.11</v>
      </c>
      <c r="F123" s="75">
        <v>12700</v>
      </c>
      <c r="G123" s="99">
        <v>8833.16</v>
      </c>
      <c r="H123" s="102">
        <f t="shared" si="4"/>
        <v>88.436751297292474</v>
      </c>
      <c r="I123" s="102">
        <f t="shared" si="5"/>
        <v>69.552440944881894</v>
      </c>
    </row>
    <row r="124" spans="1:9" ht="63.75" x14ac:dyDescent="0.25">
      <c r="A124" s="150" t="s">
        <v>78</v>
      </c>
      <c r="B124" s="151"/>
      <c r="C124" s="152"/>
      <c r="D124" s="35" t="s">
        <v>79</v>
      </c>
      <c r="E124" s="73">
        <v>496.06</v>
      </c>
      <c r="F124" s="76">
        <f t="shared" ref="F124:G126" si="9">F125+0</f>
        <v>1400</v>
      </c>
      <c r="G124" s="76">
        <f t="shared" si="9"/>
        <v>329.8</v>
      </c>
      <c r="H124" s="103">
        <f t="shared" si="4"/>
        <v>66.483893077450304</v>
      </c>
      <c r="I124" s="103">
        <f t="shared" si="5"/>
        <v>23.557142857142857</v>
      </c>
    </row>
    <row r="125" spans="1:9" x14ac:dyDescent="0.25">
      <c r="A125" s="147" t="s">
        <v>52</v>
      </c>
      <c r="B125" s="148"/>
      <c r="C125" s="149"/>
      <c r="D125" s="29" t="s">
        <v>9</v>
      </c>
      <c r="E125" s="74">
        <v>496.06</v>
      </c>
      <c r="F125" s="75">
        <f t="shared" si="9"/>
        <v>1400</v>
      </c>
      <c r="G125" s="75">
        <f t="shared" si="9"/>
        <v>329.8</v>
      </c>
      <c r="H125" s="102">
        <f t="shared" si="4"/>
        <v>66.483893077450304</v>
      </c>
      <c r="I125" s="102">
        <f t="shared" si="5"/>
        <v>23.557142857142857</v>
      </c>
    </row>
    <row r="126" spans="1:9" ht="25.5" customHeight="1" x14ac:dyDescent="0.25">
      <c r="A126" s="31">
        <v>3</v>
      </c>
      <c r="B126" s="32"/>
      <c r="C126" s="33"/>
      <c r="D126" s="30" t="s">
        <v>13</v>
      </c>
      <c r="E126" s="74">
        <v>496.06</v>
      </c>
      <c r="F126" s="75">
        <f t="shared" si="9"/>
        <v>1400</v>
      </c>
      <c r="G126" s="75">
        <f t="shared" si="9"/>
        <v>329.8</v>
      </c>
      <c r="H126" s="102">
        <f t="shared" si="4"/>
        <v>66.483893077450304</v>
      </c>
      <c r="I126" s="102">
        <f t="shared" si="5"/>
        <v>23.557142857142857</v>
      </c>
    </row>
    <row r="127" spans="1:9" ht="23.25" customHeight="1" x14ac:dyDescent="0.25">
      <c r="A127" s="31">
        <v>32</v>
      </c>
      <c r="B127" s="32"/>
      <c r="C127" s="33"/>
      <c r="D127" s="30" t="s">
        <v>25</v>
      </c>
      <c r="E127" s="74">
        <v>496.06</v>
      </c>
      <c r="F127" s="75">
        <v>1400</v>
      </c>
      <c r="G127" s="100">
        <v>329.8</v>
      </c>
      <c r="H127" s="102">
        <f t="shared" si="4"/>
        <v>66.483893077450304</v>
      </c>
      <c r="I127" s="102">
        <f t="shared" si="5"/>
        <v>23.557142857142857</v>
      </c>
    </row>
    <row r="128" spans="1:9" ht="63" customHeight="1" x14ac:dyDescent="0.25">
      <c r="A128" s="150" t="s">
        <v>133</v>
      </c>
      <c r="B128" s="151"/>
      <c r="C128" s="152"/>
      <c r="D128" s="28" t="s">
        <v>80</v>
      </c>
      <c r="E128" s="73">
        <v>25031.67</v>
      </c>
      <c r="F128" s="73">
        <v>0</v>
      </c>
      <c r="G128" s="73">
        <v>0</v>
      </c>
      <c r="H128" s="102">
        <v>0</v>
      </c>
      <c r="I128" s="103" t="e">
        <f t="shared" si="5"/>
        <v>#DIV/0!</v>
      </c>
    </row>
    <row r="129" spans="1:9" x14ac:dyDescent="0.25">
      <c r="A129" s="147" t="s">
        <v>52</v>
      </c>
      <c r="B129" s="148"/>
      <c r="C129" s="149"/>
      <c r="D129" s="29" t="s">
        <v>9</v>
      </c>
      <c r="E129" s="74">
        <v>11517.31</v>
      </c>
      <c r="F129" s="74">
        <v>0</v>
      </c>
      <c r="G129" s="74">
        <v>0</v>
      </c>
      <c r="H129" s="102">
        <v>0</v>
      </c>
      <c r="I129" s="102" t="e">
        <f t="shared" si="5"/>
        <v>#DIV/0!</v>
      </c>
    </row>
    <row r="130" spans="1:9" ht="25.5" customHeight="1" x14ac:dyDescent="0.25">
      <c r="A130" s="31">
        <v>3</v>
      </c>
      <c r="B130" s="32"/>
      <c r="C130" s="33"/>
      <c r="D130" s="30" t="s">
        <v>13</v>
      </c>
      <c r="E130" s="74">
        <v>11517.31</v>
      </c>
      <c r="F130" s="74">
        <v>0</v>
      </c>
      <c r="G130" s="74">
        <v>0</v>
      </c>
      <c r="H130" s="102">
        <v>0</v>
      </c>
      <c r="I130" s="102" t="e">
        <f t="shared" si="5"/>
        <v>#DIV/0!</v>
      </c>
    </row>
    <row r="131" spans="1:9" ht="25.5" customHeight="1" x14ac:dyDescent="0.25">
      <c r="A131" s="31">
        <v>31</v>
      </c>
      <c r="B131" s="32"/>
      <c r="C131" s="33"/>
      <c r="D131" s="30" t="s">
        <v>14</v>
      </c>
      <c r="E131" s="74">
        <v>11517.31</v>
      </c>
      <c r="F131" s="74">
        <v>0</v>
      </c>
      <c r="G131" s="74">
        <v>0</v>
      </c>
      <c r="H131" s="102">
        <v>0</v>
      </c>
      <c r="I131" s="102" t="e">
        <f t="shared" si="5"/>
        <v>#DIV/0!</v>
      </c>
    </row>
    <row r="132" spans="1:9" ht="25.5" x14ac:dyDescent="0.25">
      <c r="A132" s="147" t="s">
        <v>58</v>
      </c>
      <c r="B132" s="148"/>
      <c r="C132" s="149"/>
      <c r="D132" s="29" t="s">
        <v>38</v>
      </c>
      <c r="E132" s="74">
        <v>13514.359999999999</v>
      </c>
      <c r="F132" s="74">
        <v>0</v>
      </c>
      <c r="G132" s="74">
        <v>0</v>
      </c>
      <c r="H132" s="102">
        <v>0</v>
      </c>
      <c r="I132" s="102" t="e">
        <f t="shared" si="5"/>
        <v>#DIV/0!</v>
      </c>
    </row>
    <row r="133" spans="1:9" x14ac:dyDescent="0.25">
      <c r="A133" s="31">
        <v>3</v>
      </c>
      <c r="B133" s="32"/>
      <c r="C133" s="33"/>
      <c r="D133" s="30" t="s">
        <v>13</v>
      </c>
      <c r="E133" s="74">
        <v>13514.359999999999</v>
      </c>
      <c r="F133" s="74">
        <v>0</v>
      </c>
      <c r="G133" s="74">
        <v>0</v>
      </c>
      <c r="H133" s="102">
        <v>0</v>
      </c>
      <c r="I133" s="102" t="e">
        <f t="shared" si="5"/>
        <v>#DIV/0!</v>
      </c>
    </row>
    <row r="134" spans="1:9" x14ac:dyDescent="0.25">
      <c r="A134" s="31">
        <v>31</v>
      </c>
      <c r="B134" s="32"/>
      <c r="C134" s="33"/>
      <c r="D134" s="30" t="s">
        <v>14</v>
      </c>
      <c r="E134" s="74">
        <v>12854.88</v>
      </c>
      <c r="F134" s="74">
        <v>0</v>
      </c>
      <c r="G134" s="74">
        <v>0</v>
      </c>
      <c r="H134" s="102">
        <v>0</v>
      </c>
      <c r="I134" s="102" t="e">
        <f t="shared" si="5"/>
        <v>#DIV/0!</v>
      </c>
    </row>
    <row r="135" spans="1:9" ht="23.25" customHeight="1" x14ac:dyDescent="0.25">
      <c r="A135" s="31">
        <v>32</v>
      </c>
      <c r="B135" s="32"/>
      <c r="C135" s="33"/>
      <c r="D135" s="30" t="s">
        <v>25</v>
      </c>
      <c r="E135" s="74">
        <v>659.48</v>
      </c>
      <c r="F135" s="74">
        <v>0</v>
      </c>
      <c r="G135" s="74">
        <v>0</v>
      </c>
      <c r="H135" s="102">
        <v>0</v>
      </c>
      <c r="I135" s="102" t="e">
        <f t="shared" si="5"/>
        <v>#DIV/0!</v>
      </c>
    </row>
    <row r="136" spans="1:9" ht="51" customHeight="1" x14ac:dyDescent="0.25">
      <c r="A136" s="150" t="s">
        <v>129</v>
      </c>
      <c r="B136" s="151"/>
      <c r="C136" s="152"/>
      <c r="D136" s="107" t="s">
        <v>130</v>
      </c>
      <c r="E136" s="73">
        <v>0</v>
      </c>
      <c r="F136" s="73">
        <f>F137+F140</f>
        <v>33070</v>
      </c>
      <c r="G136" s="73">
        <f>G137+G140</f>
        <v>26050.309999999998</v>
      </c>
      <c r="H136" s="102">
        <v>0</v>
      </c>
      <c r="I136" s="103">
        <f t="shared" ref="I136:I143" si="10">G136/F136*100</f>
        <v>78.773238584820078</v>
      </c>
    </row>
    <row r="137" spans="1:9" x14ac:dyDescent="0.25">
      <c r="A137" s="147" t="s">
        <v>52</v>
      </c>
      <c r="B137" s="148"/>
      <c r="C137" s="149"/>
      <c r="D137" s="105" t="s">
        <v>9</v>
      </c>
      <c r="E137" s="74">
        <v>0</v>
      </c>
      <c r="F137" s="74">
        <f>F138+0</f>
        <v>14960</v>
      </c>
      <c r="G137" s="74">
        <f>G138+0</f>
        <v>12494.83</v>
      </c>
      <c r="H137" s="102">
        <v>0</v>
      </c>
      <c r="I137" s="102">
        <f t="shared" si="10"/>
        <v>83.521590909090904</v>
      </c>
    </row>
    <row r="138" spans="1:9" ht="25.5" customHeight="1" x14ac:dyDescent="0.25">
      <c r="A138" s="108">
        <v>3</v>
      </c>
      <c r="B138" s="109"/>
      <c r="C138" s="110"/>
      <c r="D138" s="106" t="s">
        <v>13</v>
      </c>
      <c r="E138" s="74">
        <v>0</v>
      </c>
      <c r="F138" s="74">
        <f>F139+0</f>
        <v>14960</v>
      </c>
      <c r="G138" s="74">
        <f>G139+0</f>
        <v>12494.83</v>
      </c>
      <c r="H138" s="102">
        <v>0</v>
      </c>
      <c r="I138" s="102">
        <f t="shared" si="10"/>
        <v>83.521590909090904</v>
      </c>
    </row>
    <row r="139" spans="1:9" ht="25.5" customHeight="1" x14ac:dyDescent="0.25">
      <c r="A139" s="108">
        <v>31</v>
      </c>
      <c r="B139" s="109"/>
      <c r="C139" s="110"/>
      <c r="D139" s="106" t="s">
        <v>14</v>
      </c>
      <c r="E139" s="74">
        <v>0</v>
      </c>
      <c r="F139" s="75">
        <v>14960</v>
      </c>
      <c r="G139" s="75">
        <v>12494.83</v>
      </c>
      <c r="H139" s="102">
        <v>0</v>
      </c>
      <c r="I139" s="102">
        <f t="shared" si="10"/>
        <v>83.521590909090904</v>
      </c>
    </row>
    <row r="140" spans="1:9" ht="25.5" x14ac:dyDescent="0.25">
      <c r="A140" s="147" t="s">
        <v>58</v>
      </c>
      <c r="B140" s="148"/>
      <c r="C140" s="149"/>
      <c r="D140" s="105" t="s">
        <v>38</v>
      </c>
      <c r="E140" s="74">
        <v>0</v>
      </c>
      <c r="F140" s="74">
        <f>F141+0</f>
        <v>18110</v>
      </c>
      <c r="G140" s="74">
        <f>G141+0</f>
        <v>13555.48</v>
      </c>
      <c r="H140" s="102">
        <v>0</v>
      </c>
      <c r="I140" s="102">
        <f t="shared" si="10"/>
        <v>74.850800662617331</v>
      </c>
    </row>
    <row r="141" spans="1:9" x14ac:dyDescent="0.25">
      <c r="A141" s="108">
        <v>3</v>
      </c>
      <c r="B141" s="109"/>
      <c r="C141" s="110"/>
      <c r="D141" s="106" t="s">
        <v>13</v>
      </c>
      <c r="E141" s="74">
        <v>0</v>
      </c>
      <c r="F141" s="74">
        <f>F142+F143</f>
        <v>18110</v>
      </c>
      <c r="G141" s="74">
        <f>G142+G143</f>
        <v>13555.48</v>
      </c>
      <c r="H141" s="102">
        <v>0</v>
      </c>
      <c r="I141" s="102">
        <f t="shared" si="10"/>
        <v>74.850800662617331</v>
      </c>
    </row>
    <row r="142" spans="1:9" x14ac:dyDescent="0.25">
      <c r="A142" s="108">
        <v>31</v>
      </c>
      <c r="B142" s="109"/>
      <c r="C142" s="110"/>
      <c r="D142" s="106" t="s">
        <v>14</v>
      </c>
      <c r="E142" s="74">
        <v>0</v>
      </c>
      <c r="F142" s="75">
        <v>15960</v>
      </c>
      <c r="G142" s="75">
        <v>12956.27</v>
      </c>
      <c r="H142" s="102">
        <v>0</v>
      </c>
      <c r="I142" s="102">
        <f t="shared" si="10"/>
        <v>81.179636591478697</v>
      </c>
    </row>
    <row r="143" spans="1:9" ht="23.25" customHeight="1" x14ac:dyDescent="0.25">
      <c r="A143" s="108">
        <v>32</v>
      </c>
      <c r="B143" s="109"/>
      <c r="C143" s="110"/>
      <c r="D143" s="106" t="s">
        <v>25</v>
      </c>
      <c r="E143" s="74">
        <v>0</v>
      </c>
      <c r="F143" s="75">
        <v>2150</v>
      </c>
      <c r="G143" s="77">
        <v>599.21</v>
      </c>
      <c r="H143" s="102">
        <v>0</v>
      </c>
      <c r="I143" s="102">
        <f t="shared" si="10"/>
        <v>27.870232558139534</v>
      </c>
    </row>
    <row r="144" spans="1:9" ht="23.25" customHeight="1" x14ac:dyDescent="0.25">
      <c r="A144" s="150" t="s">
        <v>118</v>
      </c>
      <c r="B144" s="151"/>
      <c r="C144" s="152"/>
      <c r="D144" s="83" t="s">
        <v>119</v>
      </c>
      <c r="E144" s="73">
        <v>2938.4500000000003</v>
      </c>
      <c r="F144" s="73">
        <f>F145+F148</f>
        <v>2900</v>
      </c>
      <c r="G144" s="73">
        <f>G145+G148</f>
        <v>3003.09</v>
      </c>
      <c r="H144" s="102">
        <v>0</v>
      </c>
      <c r="I144" s="103">
        <f t="shared" ref="I144:I150" si="11">G144/F144*100</f>
        <v>103.55482758620691</v>
      </c>
    </row>
    <row r="145" spans="1:9" x14ac:dyDescent="0.25">
      <c r="A145" s="147" t="s">
        <v>52</v>
      </c>
      <c r="B145" s="148"/>
      <c r="C145" s="149"/>
      <c r="D145" s="78" t="s">
        <v>9</v>
      </c>
      <c r="E145" s="74">
        <v>703.34</v>
      </c>
      <c r="F145" s="74">
        <f>F146+0</f>
        <v>700</v>
      </c>
      <c r="G145" s="74">
        <f>G146+0</f>
        <v>688.26</v>
      </c>
      <c r="H145" s="102">
        <v>0</v>
      </c>
      <c r="I145" s="102">
        <f t="shared" si="11"/>
        <v>98.322857142857146</v>
      </c>
    </row>
    <row r="146" spans="1:9" ht="25.5" customHeight="1" x14ac:dyDescent="0.25">
      <c r="A146" s="80">
        <v>3</v>
      </c>
      <c r="B146" s="81"/>
      <c r="C146" s="82"/>
      <c r="D146" s="79" t="s">
        <v>13</v>
      </c>
      <c r="E146" s="74">
        <v>703.34</v>
      </c>
      <c r="F146" s="74">
        <f>F147+0</f>
        <v>700</v>
      </c>
      <c r="G146" s="74">
        <f>G147+0</f>
        <v>688.26</v>
      </c>
      <c r="H146" s="102">
        <v>0</v>
      </c>
      <c r="I146" s="102">
        <f t="shared" si="11"/>
        <v>98.322857142857146</v>
      </c>
    </row>
    <row r="147" spans="1:9" ht="15" customHeight="1" x14ac:dyDescent="0.25">
      <c r="A147" s="80">
        <v>32</v>
      </c>
      <c r="B147" s="81"/>
      <c r="C147" s="82"/>
      <c r="D147" s="79" t="s">
        <v>25</v>
      </c>
      <c r="E147" s="74">
        <v>703.34</v>
      </c>
      <c r="F147" s="75">
        <v>700</v>
      </c>
      <c r="G147" s="75">
        <v>688.26</v>
      </c>
      <c r="H147" s="102">
        <v>0</v>
      </c>
      <c r="I147" s="102">
        <f t="shared" si="11"/>
        <v>98.322857142857146</v>
      </c>
    </row>
    <row r="148" spans="1:9" x14ac:dyDescent="0.25">
      <c r="A148" s="147" t="s">
        <v>65</v>
      </c>
      <c r="B148" s="148"/>
      <c r="C148" s="149"/>
      <c r="D148" s="78" t="s">
        <v>36</v>
      </c>
      <c r="E148" s="74">
        <v>2235.11</v>
      </c>
      <c r="F148" s="74">
        <f>F149+0</f>
        <v>2200</v>
      </c>
      <c r="G148" s="74">
        <f>G149+0</f>
        <v>2314.83</v>
      </c>
      <c r="H148" s="102">
        <v>0</v>
      </c>
      <c r="I148" s="102">
        <f t="shared" si="11"/>
        <v>105.21954545454545</v>
      </c>
    </row>
    <row r="149" spans="1:9" ht="25.5" customHeight="1" x14ac:dyDescent="0.25">
      <c r="A149" s="80">
        <v>3</v>
      </c>
      <c r="B149" s="81"/>
      <c r="C149" s="82"/>
      <c r="D149" s="79" t="s">
        <v>13</v>
      </c>
      <c r="E149" s="74">
        <v>2235.11</v>
      </c>
      <c r="F149" s="74">
        <f>F150+0</f>
        <v>2200</v>
      </c>
      <c r="G149" s="74">
        <f>G150+0</f>
        <v>2314.83</v>
      </c>
      <c r="H149" s="102">
        <v>0</v>
      </c>
      <c r="I149" s="102">
        <f t="shared" si="11"/>
        <v>105.21954545454545</v>
      </c>
    </row>
    <row r="150" spans="1:9" x14ac:dyDescent="0.25">
      <c r="A150" s="80">
        <v>32</v>
      </c>
      <c r="B150" s="81"/>
      <c r="C150" s="82"/>
      <c r="D150" s="79" t="s">
        <v>25</v>
      </c>
      <c r="E150" s="74">
        <v>2235.11</v>
      </c>
      <c r="F150" s="75">
        <v>2200</v>
      </c>
      <c r="G150" s="75">
        <v>2314.83</v>
      </c>
      <c r="H150" s="102">
        <v>0</v>
      </c>
      <c r="I150" s="102">
        <f t="shared" si="11"/>
        <v>105.21954545454545</v>
      </c>
    </row>
  </sheetData>
  <mergeCells count="71">
    <mergeCell ref="A144:C144"/>
    <mergeCell ref="A145:C145"/>
    <mergeCell ref="A148:C148"/>
    <mergeCell ref="A37:C37"/>
    <mergeCell ref="A45:C45"/>
    <mergeCell ref="A46:C46"/>
    <mergeCell ref="A65:C65"/>
    <mergeCell ref="A70:C70"/>
    <mergeCell ref="A47:C47"/>
    <mergeCell ref="A48:C48"/>
    <mergeCell ref="A49:C49"/>
    <mergeCell ref="A59:C59"/>
    <mergeCell ref="A64:C64"/>
    <mergeCell ref="A50:C50"/>
    <mergeCell ref="A51:C51"/>
    <mergeCell ref="A89:C89"/>
    <mergeCell ref="A124:C124"/>
    <mergeCell ref="A125:C125"/>
    <mergeCell ref="A114:C114"/>
    <mergeCell ref="A86:C86"/>
    <mergeCell ref="A87:C87"/>
    <mergeCell ref="A88:C88"/>
    <mergeCell ref="A117:C117"/>
    <mergeCell ref="A95:C95"/>
    <mergeCell ref="A96:C96"/>
    <mergeCell ref="A101:C101"/>
    <mergeCell ref="A104:C104"/>
    <mergeCell ref="A108:C108"/>
    <mergeCell ref="A111:C111"/>
    <mergeCell ref="A90:C90"/>
    <mergeCell ref="A91:C91"/>
    <mergeCell ref="A92:C92"/>
    <mergeCell ref="A12:C12"/>
    <mergeCell ref="A13:C13"/>
    <mergeCell ref="A17:C17"/>
    <mergeCell ref="A118:C118"/>
    <mergeCell ref="A121:C121"/>
    <mergeCell ref="A52:C52"/>
    <mergeCell ref="A53:C53"/>
    <mergeCell ref="A54:C54"/>
    <mergeCell ref="A82:C82"/>
    <mergeCell ref="A85:C85"/>
    <mergeCell ref="A73:C73"/>
    <mergeCell ref="A76:C76"/>
    <mergeCell ref="A77:C77"/>
    <mergeCell ref="A81:C81"/>
    <mergeCell ref="A93:C93"/>
    <mergeCell ref="A94:C94"/>
    <mergeCell ref="A21:C21"/>
    <mergeCell ref="A24:C24"/>
    <mergeCell ref="A33:C33"/>
    <mergeCell ref="A41:C41"/>
    <mergeCell ref="A44:C44"/>
    <mergeCell ref="A28:C28"/>
    <mergeCell ref="A30:C30"/>
    <mergeCell ref="A35:C35"/>
    <mergeCell ref="A26:C26"/>
    <mergeCell ref="A1:I1"/>
    <mergeCell ref="A3:I3"/>
    <mergeCell ref="A6:C6"/>
    <mergeCell ref="A10:C10"/>
    <mergeCell ref="A11:C11"/>
    <mergeCell ref="A4:I4"/>
    <mergeCell ref="A8:C8"/>
    <mergeCell ref="A9:C9"/>
    <mergeCell ref="A137:C137"/>
    <mergeCell ref="A140:C140"/>
    <mergeCell ref="A132:C132"/>
    <mergeCell ref="A129:C129"/>
    <mergeCell ref="A128:C128"/>
    <mergeCell ref="A136:C136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SAŽETAK</vt:lpstr>
      <vt:lpstr> Račun prihoda i rashoda</vt:lpstr>
      <vt:lpstr>Rashodi prema funkcijskoj kl</vt:lpstr>
      <vt:lpstr>Račun financiranja</vt:lpstr>
      <vt:lpstr>POSEBNI DIO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Mirjana Torer</cp:lastModifiedBy>
  <cp:lastPrinted>2023-08-03T10:40:57Z</cp:lastPrinted>
  <dcterms:created xsi:type="dcterms:W3CDTF">2022-08-12T12:51:27Z</dcterms:created>
  <dcterms:modified xsi:type="dcterms:W3CDTF">2024-07-24T07:38:26Z</dcterms:modified>
</cp:coreProperties>
</file>